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" i="1" l="1"/>
  <c r="E11" i="1"/>
  <c r="E13" i="1"/>
  <c r="E16" i="1"/>
  <c r="E22" i="1"/>
  <c r="E27" i="1"/>
  <c r="E34" i="1"/>
  <c r="E37" i="1"/>
  <c r="E41" i="1"/>
  <c r="E43" i="1"/>
  <c r="E46" i="1"/>
  <c r="F30" i="1"/>
  <c r="D30" i="1"/>
  <c r="D17" i="1"/>
  <c r="F17" i="1" s="1"/>
  <c r="C16" i="1"/>
  <c r="D16" i="1" s="1"/>
  <c r="D15" i="1"/>
  <c r="F15" i="1" s="1"/>
  <c r="C13" i="1"/>
  <c r="D9" i="1"/>
  <c r="F9" i="1" s="1"/>
  <c r="D10" i="1"/>
  <c r="F10" i="1" s="1"/>
  <c r="D48" i="1"/>
  <c r="F48" i="1" s="1"/>
  <c r="D47" i="1"/>
  <c r="F47" i="1" s="1"/>
  <c r="D45" i="1"/>
  <c r="F45" i="1" s="1"/>
  <c r="D44" i="1"/>
  <c r="F44" i="1" s="1"/>
  <c r="D42" i="1"/>
  <c r="F42" i="1" s="1"/>
  <c r="D40" i="1"/>
  <c r="F40" i="1" s="1"/>
  <c r="D39" i="1"/>
  <c r="F39" i="1" s="1"/>
  <c r="D38" i="1"/>
  <c r="F38" i="1" s="1"/>
  <c r="D36" i="1"/>
  <c r="D35" i="1"/>
  <c r="F35" i="1" s="1"/>
  <c r="D33" i="1"/>
  <c r="F33" i="1" s="1"/>
  <c r="D32" i="1"/>
  <c r="F32" i="1" s="1"/>
  <c r="D31" i="1"/>
  <c r="F31" i="1" s="1"/>
  <c r="D29" i="1"/>
  <c r="F29" i="1" s="1"/>
  <c r="D28" i="1"/>
  <c r="F28" i="1" s="1"/>
  <c r="D26" i="1"/>
  <c r="F26" i="1" s="1"/>
  <c r="D25" i="1"/>
  <c r="F25" i="1" s="1"/>
  <c r="D24" i="1"/>
  <c r="F24" i="1" s="1"/>
  <c r="D23" i="1"/>
  <c r="F23" i="1" s="1"/>
  <c r="D21" i="1"/>
  <c r="F21" i="1" s="1"/>
  <c r="D20" i="1"/>
  <c r="F20" i="1" s="1"/>
  <c r="D19" i="1"/>
  <c r="F19" i="1" s="1"/>
  <c r="D18" i="1"/>
  <c r="F18" i="1" s="1"/>
  <c r="D14" i="1"/>
  <c r="F14" i="1" s="1"/>
  <c r="D12" i="1"/>
  <c r="F12" i="1" s="1"/>
  <c r="D7" i="1"/>
  <c r="F7" i="1" s="1"/>
  <c r="D6" i="1"/>
  <c r="F6" i="1" s="1"/>
  <c r="C46" i="1"/>
  <c r="D46" i="1" s="1"/>
  <c r="F46" i="1" s="1"/>
  <c r="C43" i="1"/>
  <c r="D43" i="1" s="1"/>
  <c r="F43" i="1" s="1"/>
  <c r="C41" i="1"/>
  <c r="D41" i="1" s="1"/>
  <c r="F41" i="1" s="1"/>
  <c r="C37" i="1"/>
  <c r="D37" i="1" s="1"/>
  <c r="C34" i="1"/>
  <c r="D34" i="1" s="1"/>
  <c r="F34" i="1" s="1"/>
  <c r="C27" i="1"/>
  <c r="D27" i="1" s="1"/>
  <c r="F27" i="1" s="1"/>
  <c r="C22" i="1"/>
  <c r="D22" i="1" s="1"/>
  <c r="F22" i="1" s="1"/>
  <c r="D13" i="1"/>
  <c r="F13" i="1" s="1"/>
  <c r="C11" i="1"/>
  <c r="D11" i="1" s="1"/>
  <c r="F11" i="1" s="1"/>
  <c r="C5" i="1"/>
  <c r="D5" i="1" s="1"/>
  <c r="F5" i="1" s="1"/>
  <c r="F16" i="1" l="1"/>
  <c r="F37" i="1"/>
  <c r="E49" i="1"/>
  <c r="C49" i="1"/>
  <c r="D49" i="1" s="1"/>
  <c r="F49" i="1" l="1"/>
</calcChain>
</file>

<file path=xl/sharedStrings.xml><?xml version="1.0" encoding="utf-8"?>
<sst xmlns="http://schemas.openxmlformats.org/spreadsheetml/2006/main" count="97" uniqueCount="97">
  <si>
    <t>Ед.Изм.: тыс.руб.</t>
  </si>
  <si>
    <t>% испол-я текущего плана</t>
  </si>
  <si>
    <t>Сведения об исполнении бюджета муниципального района Мелеузовский район Республики Башкортостан за 1 квартал 2017г. по расходам, в разрезе разделов и подразделов в сравнении с запланированными значениями на соответствующий период</t>
  </si>
  <si>
    <t>Функциональная структура</t>
  </si>
  <si>
    <t>Текущий план на 1 квартал 2017 года</t>
  </si>
  <si>
    <t>Отчет за 1 квартал 2017 года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</si>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</sst>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0" fontId="8" fillId="2" borderId="1" xfId="0" applyFont="1" applyFill="1" applyBorder="1" applyAlignment="1">
      <alignment vertical="top"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B7" sqref="B7"/>
    </sheetView>
  </sheetViews>
  <sheetFormatPr defaultRowHeight="15" x14ac:dyDescent="0.25"/>
  <cols>
    <col min="1" max="1" width="58" customWidth="1"/>
    <col min="2" max="2" width="12.28515625" customWidth="1"/>
    <col min="3" max="3" width="15.28515625" customWidth="1"/>
    <col min="4" max="4" width="15" customWidth="1"/>
    <col min="5" max="5" width="14.28515625" customWidth="1"/>
    <col min="6" max="6" width="13.5703125" customWidth="1"/>
  </cols>
  <sheetData>
    <row r="1" spans="1:6" ht="57" customHeight="1" x14ac:dyDescent="0.25">
      <c r="A1" s="17" t="s">
        <v>2</v>
      </c>
      <c r="B1" s="17"/>
      <c r="C1" s="17"/>
      <c r="D1" s="17"/>
      <c r="E1" s="17"/>
      <c r="F1" s="17"/>
    </row>
    <row r="2" spans="1:6" x14ac:dyDescent="0.25">
      <c r="B2" s="1"/>
      <c r="C2" s="2"/>
      <c r="D2" s="2"/>
      <c r="E2" s="2"/>
      <c r="F2" s="2"/>
    </row>
    <row r="3" spans="1:6" x14ac:dyDescent="0.25">
      <c r="B3" s="1"/>
      <c r="C3" s="2"/>
      <c r="D3" s="2"/>
      <c r="E3" s="18" t="s">
        <v>0</v>
      </c>
      <c r="F3" s="19"/>
    </row>
    <row r="4" spans="1:6" ht="46.5" customHeight="1" x14ac:dyDescent="0.25">
      <c r="A4" s="4" t="s">
        <v>3</v>
      </c>
      <c r="B4" s="5" t="s">
        <v>48</v>
      </c>
      <c r="C4" s="3" t="s">
        <v>89</v>
      </c>
      <c r="D4" s="3" t="s">
        <v>4</v>
      </c>
      <c r="E4" s="3" t="s">
        <v>5</v>
      </c>
      <c r="F4" s="3" t="s">
        <v>1</v>
      </c>
    </row>
    <row r="5" spans="1:6" s="7" customFormat="1" x14ac:dyDescent="0.25">
      <c r="A5" s="6" t="s">
        <v>6</v>
      </c>
      <c r="B5" s="9" t="s">
        <v>49</v>
      </c>
      <c r="C5" s="11">
        <f>SUM(C6:C10)</f>
        <v>85307.843999999997</v>
      </c>
      <c r="D5" s="11">
        <f>C5/4</f>
        <v>21326.960999999999</v>
      </c>
      <c r="E5" s="11">
        <f>SUM(E6:E10)</f>
        <v>12555.576000000001</v>
      </c>
      <c r="F5" s="11">
        <f>E5/D5*100</f>
        <v>58.871847704883983</v>
      </c>
    </row>
    <row r="6" spans="1:6" ht="47.25" customHeight="1" x14ac:dyDescent="0.25">
      <c r="A6" s="5" t="s">
        <v>7</v>
      </c>
      <c r="B6" s="9" t="s">
        <v>96</v>
      </c>
      <c r="C6" s="12">
        <v>3396</v>
      </c>
      <c r="D6" s="15">
        <f t="shared" ref="D6:D49" si="0">C6/4</f>
        <v>849</v>
      </c>
      <c r="E6" s="12">
        <v>629.55600000000004</v>
      </c>
      <c r="F6" s="11">
        <f t="shared" ref="F6:F49" si="1">E6/D6*100</f>
        <v>74.152650176678449</v>
      </c>
    </row>
    <row r="7" spans="1:6" ht="45.75" customHeight="1" x14ac:dyDescent="0.25">
      <c r="A7" s="5" t="s">
        <v>8</v>
      </c>
      <c r="B7" s="9" t="s">
        <v>50</v>
      </c>
      <c r="C7" s="12">
        <v>66516</v>
      </c>
      <c r="D7" s="15">
        <f t="shared" si="0"/>
        <v>16629</v>
      </c>
      <c r="E7" s="12">
        <v>10097.886</v>
      </c>
      <c r="F7" s="11">
        <f t="shared" si="1"/>
        <v>60.724553490889413</v>
      </c>
    </row>
    <row r="8" spans="1:6" ht="20.25" customHeight="1" x14ac:dyDescent="0.25">
      <c r="A8" s="5" t="s">
        <v>9</v>
      </c>
      <c r="B8" s="9" t="s">
        <v>51</v>
      </c>
      <c r="C8" s="12"/>
      <c r="D8" s="15"/>
      <c r="E8" s="12"/>
      <c r="F8" s="11"/>
    </row>
    <row r="9" spans="1:6" x14ac:dyDescent="0.25">
      <c r="A9" s="5" t="s">
        <v>10</v>
      </c>
      <c r="B9" s="9" t="s">
        <v>52</v>
      </c>
      <c r="C9" s="12">
        <v>700</v>
      </c>
      <c r="D9" s="15">
        <f t="shared" si="0"/>
        <v>175</v>
      </c>
      <c r="E9" s="12"/>
      <c r="F9" s="11">
        <f t="shared" si="1"/>
        <v>0</v>
      </c>
    </row>
    <row r="10" spans="1:6" ht="21" customHeight="1" x14ac:dyDescent="0.25">
      <c r="A10" s="5" t="s">
        <v>11</v>
      </c>
      <c r="B10" s="9" t="s">
        <v>53</v>
      </c>
      <c r="C10" s="12">
        <v>14695.843999999999</v>
      </c>
      <c r="D10" s="15">
        <f t="shared" si="0"/>
        <v>3673.9609999999998</v>
      </c>
      <c r="E10" s="12">
        <v>1828.134</v>
      </c>
      <c r="F10" s="11">
        <f t="shared" si="1"/>
        <v>49.759210835389929</v>
      </c>
    </row>
    <row r="11" spans="1:6" s="7" customFormat="1" x14ac:dyDescent="0.25">
      <c r="A11" s="6" t="s">
        <v>12</v>
      </c>
      <c r="B11" s="9" t="s">
        <v>54</v>
      </c>
      <c r="C11" s="11">
        <f>C12</f>
        <v>1571.1</v>
      </c>
      <c r="D11" s="11">
        <f t="shared" si="0"/>
        <v>392.77499999999998</v>
      </c>
      <c r="E11" s="11">
        <f>E12</f>
        <v>392.77499999999998</v>
      </c>
      <c r="F11" s="11">
        <f t="shared" si="1"/>
        <v>100</v>
      </c>
    </row>
    <row r="12" spans="1:6" ht="21" customHeight="1" x14ac:dyDescent="0.25">
      <c r="A12" s="5" t="s">
        <v>13</v>
      </c>
      <c r="B12" s="9" t="s">
        <v>55</v>
      </c>
      <c r="C12" s="12">
        <v>1571.1</v>
      </c>
      <c r="D12" s="15">
        <f t="shared" si="0"/>
        <v>392.77499999999998</v>
      </c>
      <c r="E12" s="12">
        <v>392.77499999999998</v>
      </c>
      <c r="F12" s="11">
        <f t="shared" si="1"/>
        <v>100</v>
      </c>
    </row>
    <row r="13" spans="1:6" s="7" customFormat="1" ht="33" customHeight="1" x14ac:dyDescent="0.25">
      <c r="A13" s="6" t="s">
        <v>14</v>
      </c>
      <c r="B13" s="9" t="s">
        <v>56</v>
      </c>
      <c r="C13" s="11">
        <f>SUM(C14:C15)</f>
        <v>7051</v>
      </c>
      <c r="D13" s="11">
        <f t="shared" si="0"/>
        <v>1762.75</v>
      </c>
      <c r="E13" s="11">
        <f>SUM(E14:E15)</f>
        <v>445.51100000000002</v>
      </c>
      <c r="F13" s="11">
        <f t="shared" si="1"/>
        <v>25.273634945397816</v>
      </c>
    </row>
    <row r="14" spans="1:6" ht="38.25" customHeight="1" x14ac:dyDescent="0.25">
      <c r="A14" s="5" t="s">
        <v>15</v>
      </c>
      <c r="B14" s="9" t="s">
        <v>57</v>
      </c>
      <c r="C14" s="12">
        <v>3051</v>
      </c>
      <c r="D14" s="15">
        <f t="shared" si="0"/>
        <v>762.75</v>
      </c>
      <c r="E14" s="12">
        <v>445.51100000000002</v>
      </c>
      <c r="F14" s="11">
        <f t="shared" si="1"/>
        <v>58.408521796132419</v>
      </c>
    </row>
    <row r="15" spans="1:6" ht="38.25" customHeight="1" x14ac:dyDescent="0.25">
      <c r="A15" s="5" t="s">
        <v>90</v>
      </c>
      <c r="B15" s="9" t="s">
        <v>91</v>
      </c>
      <c r="C15" s="12">
        <v>4000</v>
      </c>
      <c r="D15" s="15">
        <f t="shared" si="0"/>
        <v>1000</v>
      </c>
      <c r="E15" s="12"/>
      <c r="F15" s="11">
        <f t="shared" si="1"/>
        <v>0</v>
      </c>
    </row>
    <row r="16" spans="1:6" s="7" customFormat="1" ht="18.75" customHeight="1" x14ac:dyDescent="0.25">
      <c r="A16" s="6" t="s">
        <v>16</v>
      </c>
      <c r="B16" s="9" t="s">
        <v>58</v>
      </c>
      <c r="C16" s="11">
        <f>SUM(C17:C21)</f>
        <v>104207.375</v>
      </c>
      <c r="D16" s="11">
        <f t="shared" si="0"/>
        <v>26051.84375</v>
      </c>
      <c r="E16" s="11">
        <f>SUM(E17:E21)</f>
        <v>4302.5439999999999</v>
      </c>
      <c r="F16" s="11">
        <f t="shared" si="1"/>
        <v>16.515314774985935</v>
      </c>
    </row>
    <row r="17" spans="1:6" s="8" customFormat="1" ht="18.75" customHeight="1" x14ac:dyDescent="0.25">
      <c r="A17" s="5" t="s">
        <v>93</v>
      </c>
      <c r="B17" s="9" t="s">
        <v>92</v>
      </c>
      <c r="C17" s="13">
        <v>250</v>
      </c>
      <c r="D17" s="15">
        <f t="shared" si="0"/>
        <v>62.5</v>
      </c>
      <c r="E17" s="13"/>
      <c r="F17" s="11">
        <f t="shared" si="1"/>
        <v>0</v>
      </c>
    </row>
    <row r="18" spans="1:6" ht="17.25" customHeight="1" x14ac:dyDescent="0.25">
      <c r="A18" s="5" t="s">
        <v>17</v>
      </c>
      <c r="B18" s="9" t="s">
        <v>59</v>
      </c>
      <c r="C18" s="12">
        <v>12300.1</v>
      </c>
      <c r="D18" s="15">
        <f t="shared" si="0"/>
        <v>3075.0250000000001</v>
      </c>
      <c r="E18" s="12">
        <v>686.94399999999996</v>
      </c>
      <c r="F18" s="11">
        <f t="shared" si="1"/>
        <v>22.339460654791424</v>
      </c>
    </row>
    <row r="19" spans="1:6" x14ac:dyDescent="0.25">
      <c r="A19" s="5" t="s">
        <v>18</v>
      </c>
      <c r="B19" s="9" t="s">
        <v>60</v>
      </c>
      <c r="C19" s="12">
        <v>270</v>
      </c>
      <c r="D19" s="15">
        <f t="shared" si="0"/>
        <v>67.5</v>
      </c>
      <c r="E19" s="12"/>
      <c r="F19" s="11">
        <f t="shared" si="1"/>
        <v>0</v>
      </c>
    </row>
    <row r="20" spans="1:6" ht="19.5" customHeight="1" x14ac:dyDescent="0.25">
      <c r="A20" s="5" t="s">
        <v>19</v>
      </c>
      <c r="B20" s="9" t="s">
        <v>61</v>
      </c>
      <c r="C20" s="12">
        <v>84629.074999999997</v>
      </c>
      <c r="D20" s="15">
        <f t="shared" si="0"/>
        <v>21157.268749999999</v>
      </c>
      <c r="E20" s="12">
        <v>3197.6</v>
      </c>
      <c r="F20" s="11">
        <f t="shared" si="1"/>
        <v>15.113481980040547</v>
      </c>
    </row>
    <row r="21" spans="1:6" ht="17.25" customHeight="1" x14ac:dyDescent="0.25">
      <c r="A21" s="5" t="s">
        <v>20</v>
      </c>
      <c r="B21" s="9" t="s">
        <v>62</v>
      </c>
      <c r="C21" s="12">
        <v>6758.2</v>
      </c>
      <c r="D21" s="15">
        <f t="shared" si="0"/>
        <v>1689.55</v>
      </c>
      <c r="E21" s="12">
        <v>418</v>
      </c>
      <c r="F21" s="11">
        <f t="shared" si="1"/>
        <v>24.740315468615904</v>
      </c>
    </row>
    <row r="22" spans="1:6" s="7" customFormat="1" ht="15.75" customHeight="1" x14ac:dyDescent="0.25">
      <c r="A22" s="6" t="s">
        <v>21</v>
      </c>
      <c r="B22" s="9" t="s">
        <v>63</v>
      </c>
      <c r="C22" s="11">
        <f>SUM(C23:C26)</f>
        <v>160497.42100000003</v>
      </c>
      <c r="D22" s="11">
        <f t="shared" si="0"/>
        <v>40124.355250000008</v>
      </c>
      <c r="E22" s="11">
        <f>SUM(E23:E26)</f>
        <v>2857.018</v>
      </c>
      <c r="F22" s="11">
        <f t="shared" si="1"/>
        <v>7.1204084955358864</v>
      </c>
    </row>
    <row r="23" spans="1:6" x14ac:dyDescent="0.25">
      <c r="A23" s="5" t="s">
        <v>22</v>
      </c>
      <c r="B23" s="9" t="s">
        <v>64</v>
      </c>
      <c r="C23" s="12">
        <v>58546.7</v>
      </c>
      <c r="D23" s="15">
        <f t="shared" si="0"/>
        <v>14636.674999999999</v>
      </c>
      <c r="E23" s="12">
        <v>233.87799999999999</v>
      </c>
      <c r="F23" s="11">
        <f t="shared" si="1"/>
        <v>1.597890231217131</v>
      </c>
    </row>
    <row r="24" spans="1:6" x14ac:dyDescent="0.25">
      <c r="A24" s="5" t="s">
        <v>23</v>
      </c>
      <c r="B24" s="9" t="s">
        <v>65</v>
      </c>
      <c r="C24" s="12">
        <v>53838.737000000001</v>
      </c>
      <c r="D24" s="15">
        <f t="shared" si="0"/>
        <v>13459.68425</v>
      </c>
      <c r="E24" s="12">
        <v>598.14</v>
      </c>
      <c r="F24" s="11">
        <f t="shared" si="1"/>
        <v>4.4439378286307125</v>
      </c>
    </row>
    <row r="25" spans="1:6" x14ac:dyDescent="0.25">
      <c r="A25" s="5" t="s">
        <v>24</v>
      </c>
      <c r="B25" s="9" t="s">
        <v>66</v>
      </c>
      <c r="C25" s="12">
        <v>39881.534</v>
      </c>
      <c r="D25" s="15">
        <f t="shared" si="0"/>
        <v>9970.3834999999999</v>
      </c>
      <c r="E25" s="12"/>
      <c r="F25" s="11">
        <f t="shared" si="1"/>
        <v>0</v>
      </c>
    </row>
    <row r="26" spans="1:6" ht="21" customHeight="1" x14ac:dyDescent="0.25">
      <c r="A26" s="5" t="s">
        <v>25</v>
      </c>
      <c r="B26" s="9" t="s">
        <v>67</v>
      </c>
      <c r="C26" s="12">
        <v>8230.4500000000007</v>
      </c>
      <c r="D26" s="15">
        <f t="shared" si="0"/>
        <v>2057.6125000000002</v>
      </c>
      <c r="E26" s="12">
        <v>2025</v>
      </c>
      <c r="F26" s="11">
        <f t="shared" si="1"/>
        <v>98.415031984885388</v>
      </c>
    </row>
    <row r="27" spans="1:6" s="7" customFormat="1" x14ac:dyDescent="0.25">
      <c r="A27" s="6" t="s">
        <v>26</v>
      </c>
      <c r="B27" s="9" t="s">
        <v>68</v>
      </c>
      <c r="C27" s="11">
        <f>SUM(C28:C33)</f>
        <v>900090.25300000003</v>
      </c>
      <c r="D27" s="11">
        <f t="shared" si="0"/>
        <v>225022.56325000001</v>
      </c>
      <c r="E27" s="11">
        <f>SUM(E28:E33)</f>
        <v>192878.79300000001</v>
      </c>
      <c r="F27" s="11">
        <f t="shared" si="1"/>
        <v>85.715312373235975</v>
      </c>
    </row>
    <row r="28" spans="1:6" x14ac:dyDescent="0.25">
      <c r="A28" s="5" t="s">
        <v>27</v>
      </c>
      <c r="B28" s="9" t="s">
        <v>69</v>
      </c>
      <c r="C28" s="12">
        <v>291965.7</v>
      </c>
      <c r="D28" s="15">
        <f t="shared" si="0"/>
        <v>72991.425000000003</v>
      </c>
      <c r="E28" s="12">
        <v>61129.434000000001</v>
      </c>
      <c r="F28" s="11">
        <f t="shared" si="1"/>
        <v>83.748788299447497</v>
      </c>
    </row>
    <row r="29" spans="1:6" x14ac:dyDescent="0.25">
      <c r="A29" s="5" t="s">
        <v>28</v>
      </c>
      <c r="B29" s="9" t="s">
        <v>70</v>
      </c>
      <c r="C29" s="12">
        <v>464470.7</v>
      </c>
      <c r="D29" s="15">
        <f t="shared" si="0"/>
        <v>116117.675</v>
      </c>
      <c r="E29" s="12">
        <v>99888.44</v>
      </c>
      <c r="F29" s="11">
        <f t="shared" si="1"/>
        <v>86.023458530322799</v>
      </c>
    </row>
    <row r="30" spans="1:6" ht="15.75" x14ac:dyDescent="0.25">
      <c r="A30" s="14" t="s">
        <v>94</v>
      </c>
      <c r="B30" s="9" t="s">
        <v>95</v>
      </c>
      <c r="C30" s="12">
        <v>84076</v>
      </c>
      <c r="D30" s="15">
        <f t="shared" si="0"/>
        <v>21019</v>
      </c>
      <c r="E30" s="12">
        <v>23700.92</v>
      </c>
      <c r="F30" s="11">
        <f t="shared" si="1"/>
        <v>112.75950330653217</v>
      </c>
    </row>
    <row r="31" spans="1:6" ht="32.25" customHeight="1" x14ac:dyDescent="0.25">
      <c r="A31" s="5" t="s">
        <v>29</v>
      </c>
      <c r="B31" s="9" t="s">
        <v>71</v>
      </c>
      <c r="C31" s="12">
        <v>500</v>
      </c>
      <c r="D31" s="15">
        <f t="shared" si="0"/>
        <v>125</v>
      </c>
      <c r="E31" s="12">
        <v>24.29</v>
      </c>
      <c r="F31" s="11">
        <f t="shared" si="1"/>
        <v>19.431999999999999</v>
      </c>
    </row>
    <row r="32" spans="1:6" ht="19.5" customHeight="1" x14ac:dyDescent="0.25">
      <c r="A32" s="5" t="s">
        <v>30</v>
      </c>
      <c r="B32" s="9" t="s">
        <v>72</v>
      </c>
      <c r="C32" s="12">
        <v>32414.852999999999</v>
      </c>
      <c r="D32" s="15">
        <f t="shared" si="0"/>
        <v>8103.7132499999998</v>
      </c>
      <c r="E32" s="12">
        <v>3613.1529999999998</v>
      </c>
      <c r="F32" s="11">
        <f t="shared" si="1"/>
        <v>44.586387604472556</v>
      </c>
    </row>
    <row r="33" spans="1:6" ht="20.25" customHeight="1" x14ac:dyDescent="0.25">
      <c r="A33" s="5" t="s">
        <v>31</v>
      </c>
      <c r="B33" s="9" t="s">
        <v>73</v>
      </c>
      <c r="C33" s="12">
        <v>26663</v>
      </c>
      <c r="D33" s="15">
        <f t="shared" si="0"/>
        <v>6665.75</v>
      </c>
      <c r="E33" s="12">
        <v>4522.5559999999996</v>
      </c>
      <c r="F33" s="11">
        <f t="shared" si="1"/>
        <v>67.847669054494986</v>
      </c>
    </row>
    <row r="34" spans="1:6" s="7" customFormat="1" x14ac:dyDescent="0.25">
      <c r="A34" s="6" t="s">
        <v>32</v>
      </c>
      <c r="B34" s="9" t="s">
        <v>74</v>
      </c>
      <c r="C34" s="11">
        <f>SUM(C35:C36)</f>
        <v>47890.171999999999</v>
      </c>
      <c r="D34" s="11">
        <f t="shared" si="0"/>
        <v>11972.543</v>
      </c>
      <c r="E34" s="11">
        <f>SUM(E35:E36)</f>
        <v>11002</v>
      </c>
      <c r="F34" s="11">
        <f t="shared" si="1"/>
        <v>91.89359353313661</v>
      </c>
    </row>
    <row r="35" spans="1:6" x14ac:dyDescent="0.25">
      <c r="A35" s="5" t="s">
        <v>33</v>
      </c>
      <c r="B35" s="9" t="s">
        <v>75</v>
      </c>
      <c r="C35" s="12">
        <v>47890.171999999999</v>
      </c>
      <c r="D35" s="15">
        <f t="shared" si="0"/>
        <v>11972.543</v>
      </c>
      <c r="E35" s="12">
        <v>11002</v>
      </c>
      <c r="F35" s="11">
        <f t="shared" si="1"/>
        <v>91.89359353313661</v>
      </c>
    </row>
    <row r="36" spans="1:6" ht="18.75" customHeight="1" x14ac:dyDescent="0.25">
      <c r="A36" s="5" t="s">
        <v>34</v>
      </c>
      <c r="B36" s="9" t="s">
        <v>76</v>
      </c>
      <c r="C36" s="12"/>
      <c r="D36" s="15">
        <f t="shared" si="0"/>
        <v>0</v>
      </c>
      <c r="E36" s="12"/>
      <c r="F36" s="11"/>
    </row>
    <row r="37" spans="1:6" s="7" customFormat="1" x14ac:dyDescent="0.25">
      <c r="A37" s="6" t="s">
        <v>35</v>
      </c>
      <c r="B37" s="9" t="s">
        <v>77</v>
      </c>
      <c r="C37" s="11">
        <f>SUM(C38:C40)</f>
        <v>79011.877999999997</v>
      </c>
      <c r="D37" s="11">
        <f t="shared" si="0"/>
        <v>19752.969499999999</v>
      </c>
      <c r="E37" s="11">
        <f>SUM(E38:E40)</f>
        <v>11798.349999999999</v>
      </c>
      <c r="F37" s="11">
        <f t="shared" si="1"/>
        <v>59.729500417646065</v>
      </c>
    </row>
    <row r="38" spans="1:6" x14ac:dyDescent="0.25">
      <c r="A38" s="5" t="s">
        <v>36</v>
      </c>
      <c r="B38" s="9" t="s">
        <v>78</v>
      </c>
      <c r="C38" s="12">
        <v>415.678</v>
      </c>
      <c r="D38" s="15">
        <f t="shared" si="0"/>
        <v>103.9195</v>
      </c>
      <c r="E38" s="12">
        <v>118.72199999999999</v>
      </c>
      <c r="F38" s="11">
        <f t="shared" si="1"/>
        <v>114.24419863451998</v>
      </c>
    </row>
    <row r="39" spans="1:6" ht="18.75" customHeight="1" x14ac:dyDescent="0.25">
      <c r="A39" s="5" t="s">
        <v>37</v>
      </c>
      <c r="B39" s="9" t="s">
        <v>79</v>
      </c>
      <c r="C39" s="12">
        <v>18924.3</v>
      </c>
      <c r="D39" s="15">
        <f t="shared" si="0"/>
        <v>4731.0749999999998</v>
      </c>
      <c r="E39" s="12">
        <v>1840.4</v>
      </c>
      <c r="F39" s="11">
        <f t="shared" si="1"/>
        <v>38.90024994319473</v>
      </c>
    </row>
    <row r="40" spans="1:6" x14ac:dyDescent="0.25">
      <c r="A40" s="5" t="s">
        <v>38</v>
      </c>
      <c r="B40" s="9" t="s">
        <v>80</v>
      </c>
      <c r="C40" s="12">
        <v>59671.9</v>
      </c>
      <c r="D40" s="15">
        <f t="shared" si="0"/>
        <v>14917.975</v>
      </c>
      <c r="E40" s="12">
        <v>9839.2279999999992</v>
      </c>
      <c r="F40" s="11">
        <f t="shared" si="1"/>
        <v>65.955520102426775</v>
      </c>
    </row>
    <row r="41" spans="1:6" s="7" customFormat="1" ht="16.5" customHeight="1" x14ac:dyDescent="0.25">
      <c r="A41" s="6" t="s">
        <v>39</v>
      </c>
      <c r="B41" s="9" t="s">
        <v>81</v>
      </c>
      <c r="C41" s="11">
        <f>C42</f>
        <v>37632.502</v>
      </c>
      <c r="D41" s="11">
        <f t="shared" si="0"/>
        <v>9408.1255000000001</v>
      </c>
      <c r="E41" s="11">
        <f>E42</f>
        <v>6075.4960000000001</v>
      </c>
      <c r="F41" s="11">
        <f t="shared" si="1"/>
        <v>64.577114750435669</v>
      </c>
    </row>
    <row r="42" spans="1:6" x14ac:dyDescent="0.25">
      <c r="A42" s="5" t="s">
        <v>40</v>
      </c>
      <c r="B42" s="9" t="s">
        <v>82</v>
      </c>
      <c r="C42" s="12">
        <v>37632.502</v>
      </c>
      <c r="D42" s="15">
        <f t="shared" si="0"/>
        <v>9408.1255000000001</v>
      </c>
      <c r="E42" s="12">
        <v>6075.4960000000001</v>
      </c>
      <c r="F42" s="11">
        <f t="shared" si="1"/>
        <v>64.577114750435669</v>
      </c>
    </row>
    <row r="43" spans="1:6" s="7" customFormat="1" x14ac:dyDescent="0.25">
      <c r="A43" s="6" t="s">
        <v>41</v>
      </c>
      <c r="B43" s="9" t="s">
        <v>83</v>
      </c>
      <c r="C43" s="11">
        <f>SUM(C44:C45)</f>
        <v>2005</v>
      </c>
      <c r="D43" s="11">
        <f t="shared" si="0"/>
        <v>501.25</v>
      </c>
      <c r="E43" s="11">
        <f>SUM(E44:E45)</f>
        <v>200</v>
      </c>
      <c r="F43" s="11">
        <f t="shared" si="1"/>
        <v>39.900249376558605</v>
      </c>
    </row>
    <row r="44" spans="1:6" x14ac:dyDescent="0.25">
      <c r="A44" s="5" t="s">
        <v>42</v>
      </c>
      <c r="B44" s="9" t="s">
        <v>84</v>
      </c>
      <c r="C44" s="12">
        <v>1260</v>
      </c>
      <c r="D44" s="15">
        <f t="shared" si="0"/>
        <v>315</v>
      </c>
      <c r="E44" s="12">
        <v>200</v>
      </c>
      <c r="F44" s="11">
        <f t="shared" si="1"/>
        <v>63.492063492063487</v>
      </c>
    </row>
    <row r="45" spans="1:6" ht="17.25" customHeight="1" x14ac:dyDescent="0.25">
      <c r="A45" s="5" t="s">
        <v>43</v>
      </c>
      <c r="B45" s="9" t="s">
        <v>85</v>
      </c>
      <c r="C45" s="12">
        <v>745</v>
      </c>
      <c r="D45" s="15">
        <f t="shared" si="0"/>
        <v>186.25</v>
      </c>
      <c r="E45" s="12"/>
      <c r="F45" s="11">
        <f t="shared" si="1"/>
        <v>0</v>
      </c>
    </row>
    <row r="46" spans="1:6" s="7" customFormat="1" ht="42.75" x14ac:dyDescent="0.25">
      <c r="A46" s="6" t="s">
        <v>44</v>
      </c>
      <c r="B46" s="9" t="s">
        <v>86</v>
      </c>
      <c r="C46" s="11">
        <f>SUM(C47:C48)</f>
        <v>44436</v>
      </c>
      <c r="D46" s="11">
        <f t="shared" si="0"/>
        <v>11109</v>
      </c>
      <c r="E46" s="11">
        <f>SUM(E47:E48)</f>
        <v>10858.995000000001</v>
      </c>
      <c r="F46" s="11">
        <f t="shared" si="1"/>
        <v>97.749527410207946</v>
      </c>
    </row>
    <row r="47" spans="1:6" ht="49.5" customHeight="1" x14ac:dyDescent="0.25">
      <c r="A47" s="5" t="s">
        <v>45</v>
      </c>
      <c r="B47" s="9" t="s">
        <v>87</v>
      </c>
      <c r="C47" s="12">
        <v>43436</v>
      </c>
      <c r="D47" s="15">
        <f t="shared" si="0"/>
        <v>10859</v>
      </c>
      <c r="E47" s="12">
        <v>10858.995000000001</v>
      </c>
      <c r="F47" s="11">
        <f t="shared" si="1"/>
        <v>99.999953955244507</v>
      </c>
    </row>
    <row r="48" spans="1:6" x14ac:dyDescent="0.25">
      <c r="A48" s="5" t="s">
        <v>46</v>
      </c>
      <c r="B48" s="9" t="s">
        <v>88</v>
      </c>
      <c r="C48" s="12">
        <v>1000</v>
      </c>
      <c r="D48" s="15">
        <f t="shared" si="0"/>
        <v>250</v>
      </c>
      <c r="E48" s="12"/>
      <c r="F48" s="11">
        <f t="shared" si="1"/>
        <v>0</v>
      </c>
    </row>
    <row r="49" spans="1:6" s="7" customFormat="1" x14ac:dyDescent="0.25">
      <c r="A49" s="6" t="s">
        <v>47</v>
      </c>
      <c r="B49" s="10"/>
      <c r="C49" s="11">
        <f>C46+C43+C41+C37+C34+C27+C22+C16+C13+C11+C5</f>
        <v>1469700.5450000002</v>
      </c>
      <c r="D49" s="11">
        <f t="shared" si="0"/>
        <v>367425.13625000004</v>
      </c>
      <c r="E49" s="16">
        <f>E46+E43+E41+E37+E34+E27+E22+E16+E13+E11+E5</f>
        <v>253367.05800000002</v>
      </c>
      <c r="F49" s="11">
        <f t="shared" si="1"/>
        <v>68.957464528939127</v>
      </c>
    </row>
  </sheetData>
  <mergeCells count="2">
    <mergeCell ref="A1:F1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2017-07-07T10:47:26Z</dcterms:modified>
</cp:coreProperties>
</file>