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ПЛАНЫ\По повышению доходов\Постановления\"/>
    </mc:Choice>
  </mc:AlternateContent>
  <bookViews>
    <workbookView xWindow="0" yWindow="0" windowWidth="25965" windowHeight="1120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92" i="1" s="1"/>
  <c r="I95" i="1"/>
  <c r="I92" i="1" s="1"/>
  <c r="H95" i="1"/>
  <c r="G95" i="1"/>
  <c r="F95" i="1"/>
  <c r="E95" i="1"/>
  <c r="E92" i="1" s="1"/>
  <c r="H92" i="1"/>
  <c r="G92" i="1"/>
  <c r="F92" i="1"/>
  <c r="J88" i="1"/>
  <c r="I88" i="1"/>
  <c r="H88" i="1"/>
  <c r="G88" i="1"/>
  <c r="F88" i="1"/>
  <c r="E88" i="1"/>
  <c r="J82" i="1"/>
  <c r="I82" i="1"/>
  <c r="H82" i="1"/>
  <c r="G82" i="1"/>
  <c r="F82" i="1"/>
  <c r="E82" i="1"/>
  <c r="J77" i="1"/>
  <c r="J76" i="1" s="1"/>
  <c r="I77" i="1"/>
  <c r="H77" i="1"/>
  <c r="H76" i="1" s="1"/>
  <c r="G77" i="1"/>
  <c r="F77" i="1"/>
  <c r="F76" i="1" s="1"/>
  <c r="E77" i="1"/>
  <c r="E76" i="1" s="1"/>
  <c r="I76" i="1"/>
  <c r="G76" i="1"/>
  <c r="J60" i="1"/>
  <c r="I60" i="1"/>
  <c r="I53" i="1" s="1"/>
  <c r="H60" i="1"/>
  <c r="H53" i="1" s="1"/>
  <c r="G60" i="1"/>
  <c r="G53" i="1" s="1"/>
  <c r="F60" i="1"/>
  <c r="F53" i="1" s="1"/>
  <c r="E60" i="1"/>
  <c r="E53" i="1" s="1"/>
  <c r="J53" i="1"/>
  <c r="J49" i="1"/>
  <c r="J48" i="1" s="1"/>
  <c r="I49" i="1"/>
  <c r="H49" i="1"/>
  <c r="H48" i="1" s="1"/>
  <c r="G49" i="1"/>
  <c r="F49" i="1"/>
  <c r="F48" i="1" s="1"/>
  <c r="E49" i="1"/>
  <c r="E48" i="1" s="1"/>
  <c r="I48" i="1"/>
  <c r="G48" i="1"/>
  <c r="J46" i="1"/>
  <c r="I46" i="1"/>
  <c r="H46" i="1"/>
  <c r="G46" i="1"/>
  <c r="F46" i="1"/>
  <c r="E46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0" i="1"/>
  <c r="I40" i="1"/>
  <c r="I36" i="1" s="1"/>
  <c r="H40" i="1"/>
  <c r="G40" i="1"/>
  <c r="F40" i="1"/>
  <c r="E40" i="1"/>
  <c r="E36" i="1" s="1"/>
  <c r="J39" i="1"/>
  <c r="I39" i="1"/>
  <c r="H39" i="1"/>
  <c r="G39" i="1"/>
  <c r="G36" i="1" s="1"/>
  <c r="F39" i="1"/>
  <c r="F36" i="1" s="1"/>
  <c r="E39" i="1"/>
  <c r="J20" i="1"/>
  <c r="J21" i="1" s="1"/>
  <c r="I20" i="1"/>
  <c r="I21" i="1" s="1"/>
  <c r="I24" i="1" s="1"/>
  <c r="H20" i="1"/>
  <c r="H21" i="1" s="1"/>
  <c r="G20" i="1"/>
  <c r="F20" i="1"/>
  <c r="F21" i="1" s="1"/>
  <c r="E20" i="1"/>
  <c r="E21" i="1" s="1"/>
  <c r="E24" i="1" s="1"/>
  <c r="F24" i="1" l="1"/>
  <c r="F12" i="1" s="1"/>
  <c r="J24" i="1"/>
  <c r="J12" i="1" s="1"/>
  <c r="H36" i="1"/>
  <c r="J36" i="1"/>
  <c r="E80" i="1"/>
  <c r="I80" i="1"/>
  <c r="F80" i="1"/>
  <c r="F108" i="1" s="1"/>
  <c r="J80" i="1"/>
  <c r="J108" i="1" s="1"/>
  <c r="I12" i="1"/>
  <c r="H80" i="1"/>
  <c r="H24" i="1"/>
  <c r="H12" i="1" s="1"/>
  <c r="G80" i="1"/>
  <c r="E12" i="1"/>
  <c r="E108" i="1" s="1"/>
  <c r="G21" i="1"/>
  <c r="G24" i="1" s="1"/>
  <c r="G12" i="1" s="1"/>
  <c r="G108" i="1" s="1"/>
  <c r="I108" i="1" l="1"/>
  <c r="H108" i="1"/>
</calcChain>
</file>

<file path=xl/comments1.xml><?xml version="1.0" encoding="utf-8"?>
<comments xmlns="http://schemas.openxmlformats.org/spreadsheetml/2006/main">
  <authors>
    <author>Ольга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По скорректированной Дорожной карте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п.10.2 дк</t>
        </r>
      </text>
    </comment>
  </commentList>
</comments>
</file>

<file path=xl/sharedStrings.xml><?xml version="1.0" encoding="utf-8"?>
<sst xmlns="http://schemas.openxmlformats.org/spreadsheetml/2006/main" count="382" uniqueCount="268">
  <si>
    <t>Утвержден</t>
  </si>
  <si>
    <t>распоряжением Администрации</t>
  </si>
  <si>
    <t>муниципального района Мелеузовский</t>
  </si>
  <si>
    <t xml:space="preserve">район Республики Башкортостан </t>
  </si>
  <si>
    <t>КОМПЛЕКСНЫЙ ПЛАН</t>
  </si>
  <si>
    <t>мероприятий по увеличению поступлений налоговых и неналоговых доходов консолидированного бюджета муниципального района 
Мелеузовский район Республики Башкортостан до 2024г.</t>
  </si>
  <si>
    <t>№ п/п</t>
  </si>
  <si>
    <t>Наименование мероприятий</t>
  </si>
  <si>
    <t>Срок исполнения</t>
  </si>
  <si>
    <t>Исполнители</t>
  </si>
  <si>
    <t>Дополнительные доходы от реализации мероприятий комплексного плана по годам, тыс.руб.</t>
  </si>
  <si>
    <t>Общие мероприятия по увеличению поступлений налоговых и неналоговых доходов консолидированного бюджета муниципального района Мелеузовский район Республики Башкортостан до 2024 года (далее – комплексный план)</t>
  </si>
  <si>
    <t>1.1.</t>
  </si>
  <si>
    <t>Мониторинг поступления налоговых и неналоговых доходов в консолидированный бюджет муниципального района Мелеузовский район Республики Башкортостан</t>
  </si>
  <si>
    <t>ежемесячно</t>
  </si>
  <si>
    <t>Финансовое управление Администрации муниципального района Мелеузовский район Республики Башкортостан (далее Финансовое управление), Межрайонная ИФНС России № 25 по РБ (далее ИФНС №25) (по согласованию)</t>
  </si>
  <si>
    <t>1.2.</t>
  </si>
  <si>
    <t>Мониторинг динамики макроэкономических показателей</t>
  </si>
  <si>
    <t>ежеквартально</t>
  </si>
  <si>
    <t xml:space="preserve">Отдел экономического развития, промышленности и инвестиций Администрации муниципального района Мелеузовский район Республики Башкортостан  (далее Отдел экономического развития) </t>
  </si>
  <si>
    <t>1.3.</t>
  </si>
  <si>
    <t>Оценка налогового потенциала территории муниципального района Мелеузовский район Республики Башкортостан  на основе налоговой нагрузки по видам экономической деятельности. Проведение факторного анализа по доходным источникам</t>
  </si>
  <si>
    <t>ежегодно</t>
  </si>
  <si>
    <t>Финансовое управление, Отдел экономического развития, по согласованию:  ИФНС №25</t>
  </si>
  <si>
    <t>1.3.1</t>
  </si>
  <si>
    <t>аналитическая работа по изучению региональных практик по вопросам мобилизации доходов</t>
  </si>
  <si>
    <t>постоянно</t>
  </si>
  <si>
    <t>Финансовое управление,</t>
  </si>
  <si>
    <t>1.4.</t>
  </si>
  <si>
    <t xml:space="preserve">Анализ выполнения главными администраторами доходов плана мобилизации налогов, сборов и иных обязательных платежей в бюджет муниципального района Мелеузовский район Республики Башкортостан </t>
  </si>
  <si>
    <t>Финансовое управление, главные администраторы (администраторы)</t>
  </si>
  <si>
    <t>1.5.</t>
  </si>
  <si>
    <t xml:space="preserve">Анализ показателей эффективности деятельности органов местного самоуправления муниципального района Мелеузовский район Республики Башкортостан по сравнению с аналогичными муниципальными образованиями  Республики Башкортостан по поступлениям доходов в бюджет. Составление рейтинга сельских и городского поселений по поступлениям доходов в бюджет муниципального района Мелеузовский район Республики Башкортостан </t>
  </si>
  <si>
    <t xml:space="preserve"> Финансовое управление</t>
  </si>
  <si>
    <t>1.6.</t>
  </si>
  <si>
    <t xml:space="preserve">Подготовка и проведение заседаний Межведомственной комиссии по вопросам увеличения доходного потенциала, поступления налоговых и неналоговых доходов бюджета муниципального района Мелеузовский район Республики Башкортостан </t>
  </si>
  <si>
    <t>Финансовое управление, Отдел экономического развития,</t>
  </si>
  <si>
    <t>1.7.</t>
  </si>
  <si>
    <t xml:space="preserve">Реализации системы мониторинга состояния расчетов с бюджетом крупных налогоплательщиков муниципального района Мелеузовский район Республики Башкортостан </t>
  </si>
  <si>
    <t>в установленные сроки</t>
  </si>
  <si>
    <t xml:space="preserve"> Финансовое управление, по согласованию:   ИФНС №25, УФК по РБ</t>
  </si>
  <si>
    <t>1.7.1.</t>
  </si>
  <si>
    <t xml:space="preserve">мониторинг достижения целевых показателей роста налоговых и неналоговых доходов крупными предприятиями муниципального района Мелеузовский район по видам экономической деятельности, установленных согласно приложению №1 к комплексному плану мероприятий по увеличению поступлений налоговых и неналоговых доходов консолидированного бюджета Республики Башкортостан до 2024г., утвержденного распоряжением Правительства Республики Башкортостан от 31.07.2019г.№816-р </t>
  </si>
  <si>
    <t>1.8.</t>
  </si>
  <si>
    <t>Формирование оперативного плана поступлений в консолидированный бюджет муниципального района Мелеузовский район Республики Башкортостан на базе информации, представленной крупными налогоплательщиками, и на основе кассового плана</t>
  </si>
  <si>
    <t>1.9.</t>
  </si>
  <si>
    <t xml:space="preserve">Оценка влияния изменений бюджетного и налогового законодательства и других факторов на формирование бюджета муниципального района Мелеузовский район Республики Башкортостан  </t>
  </si>
  <si>
    <t>по мере необходимости</t>
  </si>
  <si>
    <t xml:space="preserve"> Финансовое управление, главные администраторы (администраторы)</t>
  </si>
  <si>
    <t>1.10.</t>
  </si>
  <si>
    <t xml:space="preserve">Мониторинг дебиторской задолженности, рассроченных и отсроченных платежей в консолидированный бюджет муниципального района Мелеузовский район Республики Башкортостан, а также работы межведомственной комиссии при Администрации муниципального района Мелеузовский район Республики Башкортостан по вопросам, увеличения доходного потенциала бюджета муниципального района в части   легализации объектов налогообложения </t>
  </si>
  <si>
    <t>1.11.</t>
  </si>
  <si>
    <t>Проведение мероприятий по снижению сумм невыясненных поступлений в консолидированный бюджет муниципального района Мелеузовский район Республики Башкортостан и недопущению их роста, своевременному уточнению невыясненных поступлений в консолидированный бюджет муниципального района Мелеузовский район Республики Башкортостан</t>
  </si>
  <si>
    <t>1.12.</t>
  </si>
  <si>
    <t>Актуализация электронного справочника налогов и сборов и иных обязательных платежей, зачисляемых на единый доходный счет Управления Федерального казначейства по Республике Башкортостан</t>
  </si>
  <si>
    <t>Финансовое управление, Отдел №63 Управления Федерального казначейства по РБ (по согласованию)</t>
  </si>
  <si>
    <t>1.13.</t>
  </si>
  <si>
    <t xml:space="preserve">Информирование плательщиков налогов и сборов об изменениях в реквизитах платежных документов для перечисления платежей в консолидированный бюджет муниципального района Мелеузовский район Республики Башкортостан </t>
  </si>
  <si>
    <t>1.14.</t>
  </si>
  <si>
    <t>Формирование перечня налоговых расходов муниципального района Мелеузовский район Республики Башкортостан и оценки налоговых расходов муниципального района Мелеузовский район Республики Башкортостан</t>
  </si>
  <si>
    <t xml:space="preserve"> Финансовое управление, ИФНС №25 (по согласованию)</t>
  </si>
  <si>
    <t>1.14.1</t>
  </si>
  <si>
    <t>составление перечня налоговых расходов муниципального района Мелеузовский район Республики Башкортостан</t>
  </si>
  <si>
    <t>до 1 июня</t>
  </si>
  <si>
    <t>Финансовое управление</t>
  </si>
  <si>
    <t>1.14.2</t>
  </si>
  <si>
    <t>оценка налоговых расходов муниципального района Мелеузовский район Республики Башкортостан</t>
  </si>
  <si>
    <t>до 1 августа</t>
  </si>
  <si>
    <t>1.14.3</t>
  </si>
  <si>
    <t>составление реестра налоговых льгот, установленных решениями  органов местного самоуправления, по местным налогам</t>
  </si>
  <si>
    <t>до 1 сентября</t>
  </si>
  <si>
    <t>1.14.4</t>
  </si>
  <si>
    <t>актуализация методики оценки налоговых расходов муниципального района Мелеузовский район Республики Башкортостан</t>
  </si>
  <si>
    <t>до 1 ноября 2019г.</t>
  </si>
  <si>
    <t>1.14.5</t>
  </si>
  <si>
    <t>реализация плана по устранению неэффективных льгот (пониженных ставок)</t>
  </si>
  <si>
    <t>1.15.</t>
  </si>
  <si>
    <t>Проведение информационно-разъяснительной кампании по вопросу своевременной уплаты налоговых и неналоговых доходов в консолидированный бюджет муниципального района Мелеузовский район Республики Башкортостан, в том числе путем увеличения социальной рекламы и обучения школьников правилам уплаты налогов в рамках реализации проектов по повышению бюджетной и финансовой грамотности населения</t>
  </si>
  <si>
    <t>Отдел экономического развития, КУС,  МКУ Управление образования МР Мелеузовский район, Финансовое управление, ИФНС №25 (по согласованию)</t>
  </si>
  <si>
    <t>1.16.</t>
  </si>
  <si>
    <t>Направление в налоговые органы информации о выявленных в ходе оказания  муниципальных услуг фактах отсутствия в государственном адресном реестре сведений об адресе</t>
  </si>
  <si>
    <t>отделы Администрации, осуществляющие оказание муниципальных услуг</t>
  </si>
  <si>
    <t>Налог на доходы физических лиц</t>
  </si>
  <si>
    <t>2.1.</t>
  </si>
  <si>
    <r>
      <t>Осуществление мониторинга уровня среднемесячной заработной платы по видам экономической деятельности и налога на доходы физических лиц в разрезе крупных налогоплательщиков муниципального района Мелеузовский район Республики Башкортостан. Аналитическая работа по мониторингу численности населения, занятого в экономике, в том числе среди трудоспособного населения</t>
    </r>
    <r>
      <rPr>
        <u/>
        <sz val="10"/>
        <rFont val="Times New Roman"/>
        <family val="1"/>
        <charset val="204"/>
      </rPr>
      <t xml:space="preserve">  </t>
    </r>
  </si>
  <si>
    <t xml:space="preserve">Отдел экономического развития, Финансовое управление по согласованию:   ИФНС №25 </t>
  </si>
  <si>
    <t>2.2.</t>
  </si>
  <si>
    <t>Оценка выпадающих доходов в связи с изменением законодательства (другими причинами)</t>
  </si>
  <si>
    <t>2.3.</t>
  </si>
  <si>
    <t xml:space="preserve">Взаимодействие с крупными налогоплательщиками муниципального района Мелеузовский район Республики Башкортостан </t>
  </si>
  <si>
    <t>2.4.</t>
  </si>
  <si>
    <t>Обеспечение роста заработной платы работников организаций муниципального района Мелеузовский район Республики Башкортостан в рамках реализации плана мероприятий ("дорожной карты") по увеличению реальных располагаемых денежных доходов и снижению уровня бедности населения в муниципальном районе Мелеузовский район Республики Башкортостан, утвержденного постановлением главы администрации от 30 апреля 2019г. №686</t>
  </si>
  <si>
    <t>Отдел экономического развития</t>
  </si>
  <si>
    <t>2.5.</t>
  </si>
  <si>
    <t>Активизация работы межведомственной комиссии по вопросам увеличения доходного потенциала бюджета муниципального района Мелеузовский район Республики Башкортостан в части легализации объектов налогообложения</t>
  </si>
  <si>
    <t>по согласованию:  ИФНС №25 ,  Отдел экономического развития, Финансовое управление</t>
  </si>
  <si>
    <t>2.6.</t>
  </si>
  <si>
    <t>Принятие мер по расширению налогооблагаемой базы по налогу на доходы физических лиц за счет развития производства и создания новых рабочих мест</t>
  </si>
  <si>
    <t>2.7.</t>
  </si>
  <si>
    <t xml:space="preserve">Сверка достижения показателей по созданию рабочих мест, определенных бизнес-планами инвестиционных проектов, включенных в реестр приоритетных инвестиционных проектов Республики Башкортостан </t>
  </si>
  <si>
    <t>Отдел экономического развития, Финансовое управление</t>
  </si>
  <si>
    <t>2.8.</t>
  </si>
  <si>
    <t>Анализ реализации планов мероприятий (дорожных карт) по оптимизации бюджетных расходов, сокращению нерезультативных расходов, увеличению собственных доходов за счет имеющихся резервов  муниципального района Мелеузовский район Республики Башкортостан  в части создания дополнительных рабочих мест</t>
  </si>
  <si>
    <t>2.9.</t>
  </si>
  <si>
    <t>Проведение заседаний межведомственных комиссий, занимающихся вопросами сокращения неформальной занятости, для заслушивания работодателей, имеющих признаки не оформления трудовых отношений и занижения или сокрытия заработной платы</t>
  </si>
  <si>
    <t>Акцизы</t>
  </si>
  <si>
    <t>3.1.</t>
  </si>
  <si>
    <t xml:space="preserve">Проведение анализа поступлений акцизов в консолидированный бюджет муниципального района Мелеузовский район Республики Башкортостан </t>
  </si>
  <si>
    <t>Финансовое управление, ИФНС №25 (по согласованию)</t>
  </si>
  <si>
    <t>Налоги на совокупный доход</t>
  </si>
  <si>
    <t>4.1.</t>
  </si>
  <si>
    <t>Мониторинг своевременности и полноты уплаты налогов на совокупный доход. Аналитическая работа по мониторингу численности субъектов малого бизнеса</t>
  </si>
  <si>
    <t>4.2.</t>
  </si>
  <si>
    <t>Анализ применения регионального законодательства по налогообложению субъектов малого и среднего предпринимательства</t>
  </si>
  <si>
    <t>4.3.</t>
  </si>
  <si>
    <t>Организация работы по выявлению и пресечению фактов осуществления предпринимательской деятельности без регистрации</t>
  </si>
  <si>
    <t>МВД РБ, ИФНС №25 (по согласованию)</t>
  </si>
  <si>
    <t>4.4.</t>
  </si>
  <si>
    <t>Проведение оценки эффективности налоговой нагрузки в части специальных налоговых режимов</t>
  </si>
  <si>
    <t>5.</t>
  </si>
  <si>
    <t>Налоги на имущество</t>
  </si>
  <si>
    <t>5.1.</t>
  </si>
  <si>
    <t>Мониторинг своевременности и полноты уплаты имущественных налогов</t>
  </si>
  <si>
    <t>в течение года</t>
  </si>
  <si>
    <t>по согласованию:   ИФНС №25, Финансовое управление</t>
  </si>
  <si>
    <t>5.2.</t>
  </si>
  <si>
    <t>5.3.</t>
  </si>
  <si>
    <t>Проведение сверки информации о недвижимом имуществе, содержащейся в базах данных налоговых органов и Управления Федеральной службы государственной регистрации, кадастра и картографии по Республике Башкортостан</t>
  </si>
  <si>
    <t>по согласованию:  ИФНС №25, Управление Росреестра по РБ</t>
  </si>
  <si>
    <t>5.4.</t>
  </si>
  <si>
    <t>Реализация налогового потенциала, выявленного в результате проведения инвентаризации земельных участков и объектов капитального строительства</t>
  </si>
  <si>
    <t>по мере проведения сплошной инвентаризации</t>
  </si>
  <si>
    <t xml:space="preserve">Комитет по управлению собственностью Министерства земельных и имущественных отношений Республики Башкортостан по Мелеузовскому району и г. Мелеузу  (далее КУС), Отдел муниципального контроля и жизнеобеспечения Администрации (далее -Отдел муниципального контроля), Администрации сельских и городского поселений </t>
  </si>
  <si>
    <t>5.5.</t>
  </si>
  <si>
    <t>Обеспечение межведомственного взаимодействия в целях привлечения к налогообложению объектов недвижимости (земельных участков и объектов капитального строительства), в том числе по подаче органами местн6ого самоуправления в электронной форме заявлений о государственной регистрации прав и (или) государственном кадастровом учете объектов недвижимости</t>
  </si>
  <si>
    <t>Финансовое управление,  КУС,   по согласованию: ИФНС №25, Управление Росреестра по РБ, филиал ФГБУ «ФКП Росреестра» по РБ</t>
  </si>
  <si>
    <t>5.6.</t>
  </si>
  <si>
    <t xml:space="preserve">Проведение мероприятий по привлечению юридических и физических лиц, которым предоставлены в собственность земельные участки, находящиеся в государственной и муниципальной собственности, к своевременной регистрации прав на указанные земельные участки </t>
  </si>
  <si>
    <t xml:space="preserve">КУС, по согласованию:  ИФНС №25, Управление Росреестра по РБ, ТУ Росимущества в РБ, Отдел муниципального контроля </t>
  </si>
  <si>
    <t>5.7.</t>
  </si>
  <si>
    <t>Проведение мероприятий налогового контроля и доначисление налога по их результатам</t>
  </si>
  <si>
    <t>ИФНС №25 (по согласованию)</t>
  </si>
  <si>
    <t>5.8.</t>
  </si>
  <si>
    <t>Передача в налоговые органы сведений о фактах использования не по целевому назначению (неиспользования по целевому назначению) земель сельскохозяйственного назначения или земель в составе зон сельскохозяйственного использования в населенных пунктах, предназначенных для сельскохозяйственного производства, и последующее использование полученных сведений для администрирования земельного налога</t>
  </si>
  <si>
    <t>по согласованию:  Отдел Росреестра, Отдел муниципального контроля , ИФНС №25</t>
  </si>
  <si>
    <t>5.9</t>
  </si>
  <si>
    <t>Проведение выездных приемов,  семинаров-совещаний с гражданами и юридическими лицами в отдаленных сельских населенных пунктах муниципального района Мелеузовский район Республики Башкортостан в целях приема заявлений на государственную регистрацию прав, информирования и разъяснения о порядке исчисления и уплаты имущественных налогов и о порядке регистрации прав собственности при содействии органов местного самоуправления</t>
  </si>
  <si>
    <t>по согласованию:  ИФНС №25, Отдел Росреестра, МФЦ, администрации СП</t>
  </si>
  <si>
    <t>5.10.</t>
  </si>
  <si>
    <t>Проведение разъяснительной работы по применению налогового законодательства, законодательства по земельно-имущественным отношениям, в том числе с использованием интернет-сервисов, действующих в этих целях</t>
  </si>
  <si>
    <t>Финансовое управление, КУС, по согласованию:  ИФНС №25, Отдел Росреестра</t>
  </si>
  <si>
    <t>5.11.</t>
  </si>
  <si>
    <t>Проведение работ по повышению качества формирования перечня объектов недвижимого имущества, формируемого в соответствии со статьей 378.2 Налогового кодекса Российской Федерации</t>
  </si>
  <si>
    <t>КУС,  по согласованию:  Отдел Росреестра</t>
  </si>
  <si>
    <t>5.12.</t>
  </si>
  <si>
    <t>Поддержка перечня объектов недвижимого имущества, в отношении которых налоговая база определяется как их кадастровая стоимость, в актуальном состоянии</t>
  </si>
  <si>
    <t>КУС, Финансовое управление, ,   по согласованию:  ИФНС №25, Отдел Росреестра</t>
  </si>
  <si>
    <t>5.13.</t>
  </si>
  <si>
    <t xml:space="preserve">Использование программного обеспечения "Анализ имущественных налогов в целях проведения анализа состояния налоговой базы по земельному налогу и налогу на имущество физических лиц и проведения оценки эффективности налоговых льгот </t>
  </si>
  <si>
    <t>Администрации СП и ГП</t>
  </si>
  <si>
    <t>5.14.</t>
  </si>
  <si>
    <t>Продолжение межведомственного взаимодействия по передаче сведений органам местного самоуправления муниципального района Мелеузовский район Республики Башкортостан об объектах недвижимого имущества и фактах владения ими</t>
  </si>
  <si>
    <t>по согласованию:   Отдел Росреестра, филиал ФГБУ «ФКП Росреестра» по РБ, Финансовое управление, КУС, Администрации СП и ГП</t>
  </si>
  <si>
    <t>5.15.</t>
  </si>
  <si>
    <t>Проведение разъяснительной работы по налогообложению имущества от кадастровой стоимости</t>
  </si>
  <si>
    <t>Финансовое управление, по согласованию:   ИФНС №25, администрации СП и ГП</t>
  </si>
  <si>
    <t>5.16.</t>
  </si>
  <si>
    <t xml:space="preserve">Проведение анализа состояния налоговой базы по налогу на имущество физических лиц </t>
  </si>
  <si>
    <t>5.17.</t>
  </si>
  <si>
    <t>Мониторинг влияния оспаривания кадастровой стоимости объектов недвижимости в судах и комиссии по рассмотрению споров о результатах определения кадастровой стоимости при Управлении Росреестра по Республики Башкортостан на налоговые и неналоговые поступления в консолидированный бюджет муниципального района Мелеузовский район Республики Башкортостан</t>
  </si>
  <si>
    <t>КУС</t>
  </si>
  <si>
    <t>5.18.</t>
  </si>
  <si>
    <t>Участие органов местного самоуправления в процедурах оспаривания кадастровой стоимости объектов недвижимости</t>
  </si>
  <si>
    <t>5.19.</t>
  </si>
  <si>
    <t>Меры по недопущению потерь консолидированного бюджета муниципального района Мелеузовский район Республики Башкортостан в связи с оспариванием кадастровой стоимости</t>
  </si>
  <si>
    <t xml:space="preserve">КУС, Отдел Росреестра, администрации СП и ГП </t>
  </si>
  <si>
    <t>5.20.</t>
  </si>
  <si>
    <t>Передача в налоговые органы сведений о выданных разрешениях на ввод объектов капитального строительства в эксплуатацию для использования полученных сведений при администрировании имущественных налогов</t>
  </si>
  <si>
    <t xml:space="preserve">Отдел Росреестра, Администрация МР, администрации СП и ГП, ИФНС №25 </t>
  </si>
  <si>
    <t>5.21.</t>
  </si>
  <si>
    <t>Передача в налоговые органы сведений о земельных участках, приобретенных (предоставленных) в собственность физическими и юридическими лицами на условиях осуществления на них жилищного строительства, и построенных на них объектах недвижимости для использования полученных сведений при исчислении земельного налога с применением повышающих коэффициентов, установленных пунктами 15,16 статьи 396 Налогового кодекса Российской Федерации</t>
  </si>
  <si>
    <t xml:space="preserve">Отдел Росреестра,  ИФНС №25 </t>
  </si>
  <si>
    <t>5.22.</t>
  </si>
  <si>
    <t>Передача в налоговые органы сведений о выданных разрешениях на индивидуальное жилищное строительство на земельных участках, приобретенных (предоставленных) в собственность физическими лицами для индивидуального жилищного строительства, в целях исчисления земельного налога в течение периода проектирования и строительства превышающего десятилетний срок, с повышающим коэффициентом, установленным пунктом 16 статьи 396 Налогового кодекса Российской Федерации</t>
  </si>
  <si>
    <t>Администрации СП и ГП, ИФНС №25</t>
  </si>
  <si>
    <t>6.</t>
  </si>
  <si>
    <t>Налог на добычу полезных ископаемых</t>
  </si>
  <si>
    <t>6.1.</t>
  </si>
  <si>
    <t>Пресечение незаконного недропользования (включая песчано-гравийные смеси)</t>
  </si>
  <si>
    <r>
      <t>Мелеузовский территориальный комитет Минэкологии РБ, Отдел МВД России по Мелеузовскому району, администрации СП и ГП</t>
    </r>
    <r>
      <rPr>
        <u/>
        <sz val="9"/>
        <rFont val="Times New Roman"/>
        <family val="1"/>
        <charset val="204"/>
      </rPr>
      <t xml:space="preserve"> </t>
    </r>
  </si>
  <si>
    <t>6.2.</t>
  </si>
  <si>
    <t>Мониторинг использования природных ресурсов в части недропользования на территориях муниципальных образований Республики Башкортостан</t>
  </si>
  <si>
    <t xml:space="preserve">Мелеузовский территориальный комитет Минэкологии РБ, администрации СП и ГП </t>
  </si>
  <si>
    <t>6.3.</t>
  </si>
  <si>
    <t>Проведение комплекса работ по выявлению доходного потенциала по налогу на добычу полезных ископаемых</t>
  </si>
  <si>
    <t>Мелеузовский территориальный комитет Минэкологии РБ</t>
  </si>
  <si>
    <t>Доходы от использования имущества, находящегося в муниципальной собственности</t>
  </si>
  <si>
    <t>7.1.</t>
  </si>
  <si>
    <t>Организация работы по своевременному и полному поступлению в консолидированный бюджет муниципального района Мелеузовский район Республики Башкортостан арендной платы за предоставленное в аренду муниципальное имущество, включая организацию претензионно-исковой работы</t>
  </si>
  <si>
    <t xml:space="preserve">КУС </t>
  </si>
  <si>
    <t>7.2.</t>
  </si>
  <si>
    <t xml:space="preserve">Осуществление мониторинга погашения задолженности по арендной плате за земельные участки и муниципальное имущество. Активизация работы межведомственной комиссии по вопросам, связанным с легализацией объектов налогообложения по указанному доходу, при администрации муниципального района Мелеузовский район Республики Башкортостан </t>
  </si>
  <si>
    <t>7.3.</t>
  </si>
  <si>
    <t>Анализ арендных платежей в связи с актуализацией кадастровой стоимости земельных участков</t>
  </si>
  <si>
    <t>КУС, администрации СП и ГП</t>
  </si>
  <si>
    <t>7.4.</t>
  </si>
  <si>
    <t>Контроль за эффективным использованием муниципального имущественного комплекса</t>
  </si>
  <si>
    <t>7.5.</t>
  </si>
  <si>
    <t>Выявление неиспользуемого муниципального имущества для принятия мер по реализации или сдаче в аренду указанного имущества</t>
  </si>
  <si>
    <t>7.6.</t>
  </si>
  <si>
    <t>Учет и анализ состояния земельных участков, собственность на которые не разграничена, и содействие органам местного самоуправления в осуществлении мер по эффективному распоряжению указанными земельными участками</t>
  </si>
  <si>
    <t>Отдел Росреестра (по согласованию), КУС, администрации СП и ГП</t>
  </si>
  <si>
    <t>7.7.</t>
  </si>
  <si>
    <t>Формирование сведений о принятых мерах по обеспечению государственной регистрации прав собственности муниципального района Мелеузовский район Республики Башкортостан  на земельные участки согласно приложению №1 к комплексному плану</t>
  </si>
  <si>
    <t>КУС,   Отдел Росреестра</t>
  </si>
  <si>
    <t>7.8.</t>
  </si>
  <si>
    <t>Повышение эффективности мероприятий муниципального земельного контроля (увеличение количества проводимых проверок, выявленных нарушений) в целях устранения существующих нарушений земельного законодательства и недопущения их в будущем на территории  муниципального района Мелеузовский район Республики Башкортостан, привлечение к административной ответственности в установленном законом порядке</t>
  </si>
  <si>
    <t>по согласованию:  Отдела муниципального контроля и жизнеобеспечения, Отдел Росреестра, управление Россельхознадзора, Управление Росприроднадзора</t>
  </si>
  <si>
    <t>7.9.</t>
  </si>
  <si>
    <t>Осуществление мониторинга финансово-экономической деятельности муниципальных унитарных предприятий муниципального района Мелеузовский район Республики Башкортостан, в том числе расчетов с бюджетом муниципального района Мелеузовский район Республики Башкортостан, для принятия мер по повышению эффективности их деятельности</t>
  </si>
  <si>
    <t>7.10.</t>
  </si>
  <si>
    <t>Формирование сведений о результатах оценки целесообразности функционирования муниципальных унитарных предприятий в организационно-правовой форме унитарного предприятия муниципального района Мелеузовский район Республики Башкортостан  согласно приложению № 2 к комплексному плану</t>
  </si>
  <si>
    <t>7.11.</t>
  </si>
  <si>
    <t>Заключение договоров аренды муниципального нежилого фонда по итогам аукционов, в том числе на неиспользуемые объекты, изъятые из хозяйственного оборота муниципальных унитарных предприятий</t>
  </si>
  <si>
    <t>7.12.</t>
  </si>
  <si>
    <t>Проведение оценки эффективности установленных пониженных ставок и льгот по арендным платежам за земельные участки и имущество</t>
  </si>
  <si>
    <t>КУС, Финансовое управление</t>
  </si>
  <si>
    <t>7.12.1.</t>
  </si>
  <si>
    <t>Организация и ведение реестра заключенных на льготных условиях договоров аренды</t>
  </si>
  <si>
    <t>7.12.2.</t>
  </si>
  <si>
    <t>Анализ состояния расчетов с бюджетом по договорам аренды, заключенным на льготных условиях</t>
  </si>
  <si>
    <t>7.12.3.</t>
  </si>
  <si>
    <t>Оценка выпадающих доходов консолидированного бюджета муниципального района Мелеузовский район Республики Башкортостан и эффективности установленных пониженных ставок и льгот по арендным платежам за земельные участки и имущество</t>
  </si>
  <si>
    <t>7.13.</t>
  </si>
  <si>
    <t>Организация и проведение работ по принятию в муниципальную собственность бесхозяйного имущества</t>
  </si>
  <si>
    <t>7.13.1</t>
  </si>
  <si>
    <t>Анализ сведений, полученных от ИФНС, об объектах недвижимости и земельных участках, обладающих признаками бесхозяйного имущества в связи с ликвидацией собственника - юридического лица</t>
  </si>
  <si>
    <t>по мере поступления сведений</t>
  </si>
  <si>
    <t>7.13.2</t>
  </si>
  <si>
    <t>Проведение процедуры принятия объектов, по которым отсутствует правообладатель (бесхозяйные объекты), в муниципальную собственность</t>
  </si>
  <si>
    <t>7.13.3</t>
  </si>
  <si>
    <t>проведение процедуры изъятия бесхозяйного земельного участка, ранее предоставленного юридическому лицу</t>
  </si>
  <si>
    <t>Штрафы, санкции, возмещение ущерба</t>
  </si>
  <si>
    <t>8.1.</t>
  </si>
  <si>
    <t>Анализ поступлений денежных взысканий (штрафов) в бюджет муниципального района Мелеузовский район Республики Башкортостан  в разрезе главных администраторов доходов бюджета</t>
  </si>
  <si>
    <t>8.2.</t>
  </si>
  <si>
    <t>Анализа эффективности работы по мобилизации доходов в части взимания штрафных санкций согласно Кодексу Республики Башкортостан об административных нарушениях</t>
  </si>
  <si>
    <t>8.3.</t>
  </si>
  <si>
    <t>Составление планов мероприятий по организации претензионной работы и передаче материалов в суд для принудительного взыскания задолженности по денежным взысканиям (штрафам)</t>
  </si>
  <si>
    <t>главные администраторы (администраторы)</t>
  </si>
  <si>
    <t>50*</t>
  </si>
  <si>
    <t>100*</t>
  </si>
  <si>
    <t>9.</t>
  </si>
  <si>
    <t>Проведение анализа поступления платы за негативное воздействие на окружающую среду в условиях изменений законодательства в сфере охраны окружающей среды, внесение предложений по повышению собираемости платежей в бюджет</t>
  </si>
  <si>
    <t>Управление Росприроднадзора по РБ (по согласованию)</t>
  </si>
  <si>
    <t>10.</t>
  </si>
  <si>
    <t>Анализ эффективности работы административной комиссии при Администрации муниципального района Мелеузовский район Республики Башкортостан</t>
  </si>
  <si>
    <t>10.1.</t>
  </si>
  <si>
    <t xml:space="preserve">Анализ качества составления административной комиссией протоколов об административных правонарушениях по целевому показателю согласно приложению №4 к комплексному плану мероприятий по увеличению поступлений налоговых и неналоговых доходов консолидированного бюджета Республики Башкортостан до 2024г., утвержденного распоряжением Правительства Республики Башкортостан от 31.07.2019г.№816-р </t>
  </si>
  <si>
    <t>Отдел муниципального контроля</t>
  </si>
  <si>
    <t>10.2.</t>
  </si>
  <si>
    <t xml:space="preserve">Мониторинг собираемости административных штрафов, налагаемых административной комиссией, по достижению целевого показателя согласно приложению №4 к комплексному плану мероприятий по увеличению поступлений налоговых и неналоговых доходов консолидированного бюджета Республики Башкортостан до 2024г., утвержденного распоряжением Правительства Республики Башкортостан от 31.07.2019г.№816-р </t>
  </si>
  <si>
    <t>Финансовое управление, Отдел муниципального контроля</t>
  </si>
  <si>
    <t>ИТОГО</t>
  </si>
  <si>
    <r>
      <t>*</t>
    </r>
    <r>
      <rPr>
        <sz val="8"/>
        <rFont val="Times New Roman"/>
        <family val="1"/>
        <charset val="204"/>
      </rPr>
      <t xml:space="preserve"> План снижения задолженности по налоговым и неналоговым доходам определен как разница состояния задолженности на 1 января следующего года за отчетным по сравнению с задолженностью на 1 января отчетного года.</t>
    </r>
  </si>
  <si>
    <t>И.о.управляющего делами</t>
  </si>
  <si>
    <t>Н.Р.Рысаева</t>
  </si>
  <si>
    <t>от ____2019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</si>
</sst>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17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5" fontId="1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8;&#1072;&#1089;&#1087;&#1086;&#1088;&#1103;&#1078;&#1077;&#1085;&#1080;&#1102;%20&#1076;&#1086;%202024&#1075;.%20(&#1086;&#1090;&#1095;&#1077;&#1090;%20&#1079;&#1072;%202017(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риятий"/>
      <sheetName val="Лист1"/>
      <sheetName val="Расчет РБ"/>
      <sheetName val="ДК 2016_12 отчет"/>
      <sheetName val="ДК 2017_6"/>
      <sheetName val="Реестр заслушанных МВК"/>
      <sheetName val="Реестр МВК 2017"/>
      <sheetName val="ИФНС легализация"/>
      <sheetName val="ИФНС задолженность"/>
    </sheetNames>
    <sheetDataSet>
      <sheetData sheetId="0"/>
      <sheetData sheetId="1">
        <row r="17">
          <cell r="E17">
            <v>1000</v>
          </cell>
          <cell r="F17">
            <v>1000</v>
          </cell>
          <cell r="G17">
            <v>1000</v>
          </cell>
          <cell r="H17">
            <v>1100</v>
          </cell>
          <cell r="I17">
            <v>1100</v>
          </cell>
          <cell r="J17">
            <v>1100</v>
          </cell>
        </row>
        <row r="28">
          <cell r="E28">
            <v>200</v>
          </cell>
          <cell r="F28">
            <v>250</v>
          </cell>
          <cell r="G28">
            <v>270</v>
          </cell>
          <cell r="H28">
            <v>280</v>
          </cell>
          <cell r="I28">
            <v>290</v>
          </cell>
          <cell r="J28">
            <v>300</v>
          </cell>
        </row>
        <row r="29"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0">
          <cell r="E30">
            <v>350</v>
          </cell>
          <cell r="F30">
            <v>350</v>
          </cell>
          <cell r="G30">
            <v>350</v>
          </cell>
          <cell r="H30">
            <v>350</v>
          </cell>
          <cell r="I30">
            <v>350</v>
          </cell>
          <cell r="J30">
            <v>350</v>
          </cell>
        </row>
        <row r="38">
          <cell r="D38">
            <v>1500</v>
          </cell>
          <cell r="E38">
            <v>1500</v>
          </cell>
          <cell r="F38">
            <v>1500</v>
          </cell>
          <cell r="G38">
            <v>1500</v>
          </cell>
          <cell r="H38">
            <v>1500</v>
          </cell>
          <cell r="I38">
            <v>1500</v>
          </cell>
        </row>
        <row r="39">
          <cell r="E39">
            <v>300</v>
          </cell>
          <cell r="F39">
            <v>300</v>
          </cell>
          <cell r="G39">
            <v>300</v>
          </cell>
          <cell r="H39">
            <v>300</v>
          </cell>
          <cell r="I39">
            <v>300</v>
          </cell>
          <cell r="J39">
            <v>300</v>
          </cell>
        </row>
        <row r="44">
          <cell r="E44">
            <v>29170</v>
          </cell>
          <cell r="F44">
            <v>29170</v>
          </cell>
          <cell r="G44">
            <v>29170</v>
          </cell>
          <cell r="H44">
            <v>29170</v>
          </cell>
          <cell r="I44">
            <v>29170</v>
          </cell>
          <cell r="J44">
            <v>29170</v>
          </cell>
        </row>
        <row r="48">
          <cell r="E48">
            <v>1530</v>
          </cell>
          <cell r="F48">
            <v>1530</v>
          </cell>
          <cell r="G48">
            <v>1530</v>
          </cell>
          <cell r="H48">
            <v>1530</v>
          </cell>
          <cell r="I48">
            <v>1530</v>
          </cell>
          <cell r="J48">
            <v>1530</v>
          </cell>
        </row>
        <row r="62"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50</v>
          </cell>
          <cell r="J62">
            <v>50</v>
          </cell>
        </row>
        <row r="63">
          <cell r="E63">
            <v>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E65">
            <v>85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210</v>
          </cell>
          <cell r="F66">
            <v>10</v>
          </cell>
          <cell r="G66">
            <v>10</v>
          </cell>
          <cell r="H66">
            <v>10</v>
          </cell>
          <cell r="I66">
            <v>10</v>
          </cell>
          <cell r="J66">
            <v>10</v>
          </cell>
        </row>
        <row r="73">
          <cell r="E73">
            <v>32.1</v>
          </cell>
          <cell r="F73">
            <v>32.1</v>
          </cell>
          <cell r="G73">
            <v>33</v>
          </cell>
          <cell r="H73">
            <v>35</v>
          </cell>
          <cell r="I73">
            <v>35</v>
          </cell>
          <cell r="J73">
            <v>35</v>
          </cell>
        </row>
        <row r="97">
          <cell r="E97">
            <v>100</v>
          </cell>
          <cell r="F97">
            <v>100</v>
          </cell>
          <cell r="G97">
            <v>100</v>
          </cell>
          <cell r="H97">
            <v>100</v>
          </cell>
          <cell r="I97">
            <v>100</v>
          </cell>
          <cell r="J97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topLeftCell="A96" workbookViewId="0">
      <selection activeCell="Q13" sqref="Q13"/>
    </sheetView>
  </sheetViews>
  <sheetFormatPr defaultRowHeight="12.75" x14ac:dyDescent="0.2"/>
  <cols>
    <col min="1" max="1" width="6.83203125" style="1" customWidth="1"/>
    <col min="2" max="2" width="88.5" style="2" customWidth="1"/>
    <col min="3" max="3" width="18.1640625" style="2" customWidth="1"/>
    <col min="4" max="4" width="41.6640625" style="3" customWidth="1"/>
    <col min="5" max="9" width="11.5" style="4" customWidth="1"/>
    <col min="10" max="10" width="13" style="4" customWidth="1"/>
    <col min="11" max="16384" width="9.33203125" style="2"/>
  </cols>
  <sheetData>
    <row r="1" spans="1:10" x14ac:dyDescent="0.2">
      <c r="H1" s="2" t="s">
        <v>0</v>
      </c>
      <c r="I1" s="2"/>
    </row>
    <row r="2" spans="1:10" x14ac:dyDescent="0.2">
      <c r="H2" s="2" t="s">
        <v>1</v>
      </c>
      <c r="I2" s="2"/>
    </row>
    <row r="3" spans="1:10" x14ac:dyDescent="0.2">
      <c r="H3" s="2" t="s">
        <v>2</v>
      </c>
      <c r="I3" s="2"/>
    </row>
    <row r="4" spans="1:10" x14ac:dyDescent="0.2">
      <c r="H4" s="2" t="s">
        <v>3</v>
      </c>
      <c r="I4" s="2"/>
    </row>
    <row r="5" spans="1:10" x14ac:dyDescent="0.2">
      <c r="H5" s="2" t="s">
        <v>267</v>
      </c>
      <c r="I5" s="2"/>
    </row>
    <row r="6" spans="1:10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</row>
    <row r="9" spans="1:10" ht="12.75" customHeight="1" x14ac:dyDescent="0.2">
      <c r="A9" s="7" t="s">
        <v>6</v>
      </c>
      <c r="B9" s="7" t="s">
        <v>7</v>
      </c>
      <c r="C9" s="7" t="s">
        <v>8</v>
      </c>
      <c r="D9" s="8" t="s">
        <v>9</v>
      </c>
      <c r="E9" s="9" t="s">
        <v>10</v>
      </c>
      <c r="F9" s="10"/>
      <c r="G9" s="10"/>
      <c r="H9" s="10"/>
      <c r="I9" s="10"/>
      <c r="J9" s="10"/>
    </row>
    <row r="10" spans="1:10" x14ac:dyDescent="0.2">
      <c r="A10" s="7"/>
      <c r="B10" s="7"/>
      <c r="C10" s="7"/>
      <c r="D10" s="8"/>
      <c r="E10" s="11">
        <v>2019</v>
      </c>
      <c r="F10" s="11">
        <v>2020</v>
      </c>
      <c r="G10" s="11">
        <v>2021</v>
      </c>
      <c r="H10" s="11">
        <v>2022</v>
      </c>
      <c r="I10" s="11">
        <v>2023</v>
      </c>
      <c r="J10" s="11">
        <v>2024</v>
      </c>
    </row>
    <row r="11" spans="1:10" s="13" customFormat="1" x14ac:dyDescent="0.2">
      <c r="A11" s="11">
        <v>1</v>
      </c>
      <c r="B11" s="11">
        <v>2</v>
      </c>
      <c r="C11" s="11">
        <v>3</v>
      </c>
      <c r="D11" s="12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38.25" x14ac:dyDescent="0.2">
      <c r="A12" s="14">
        <v>1</v>
      </c>
      <c r="B12" s="15" t="s">
        <v>11</v>
      </c>
      <c r="C12" s="15"/>
      <c r="D12" s="16"/>
      <c r="E12" s="17">
        <f>E20+E82+E23+E28+E25+E26+E27+E34+E35+E24</f>
        <v>27270</v>
      </c>
      <c r="F12" s="17">
        <f t="shared" ref="F12:J12" si="0">F20+F82+F23+F28+F25+F26+F27+F34+F35+F24</f>
        <v>27770</v>
      </c>
      <c r="G12" s="17">
        <f t="shared" si="0"/>
        <v>27770</v>
      </c>
      <c r="H12" s="17">
        <f t="shared" si="0"/>
        <v>27670</v>
      </c>
      <c r="I12" s="17">
        <f t="shared" si="0"/>
        <v>27670</v>
      </c>
      <c r="J12" s="17">
        <f t="shared" si="0"/>
        <v>27670</v>
      </c>
    </row>
    <row r="13" spans="1:10" ht="72" x14ac:dyDescent="0.2">
      <c r="A13" s="19" t="s">
        <v>12</v>
      </c>
      <c r="B13" s="15" t="s">
        <v>13</v>
      </c>
      <c r="C13" s="11" t="s">
        <v>14</v>
      </c>
      <c r="D13" s="16" t="s">
        <v>15</v>
      </c>
      <c r="E13" s="20"/>
      <c r="F13" s="20"/>
      <c r="G13" s="20"/>
      <c r="H13" s="20"/>
      <c r="I13" s="20"/>
      <c r="J13" s="20"/>
    </row>
    <row r="14" spans="1:10" ht="72" x14ac:dyDescent="0.2">
      <c r="A14" s="19" t="s">
        <v>16</v>
      </c>
      <c r="B14" s="15" t="s">
        <v>17</v>
      </c>
      <c r="C14" s="11" t="s">
        <v>18</v>
      </c>
      <c r="D14" s="16" t="s">
        <v>19</v>
      </c>
      <c r="E14" s="20"/>
      <c r="F14" s="20"/>
      <c r="G14" s="20"/>
      <c r="H14" s="20"/>
      <c r="I14" s="20"/>
      <c r="J14" s="20"/>
    </row>
    <row r="15" spans="1:10" ht="38.25" x14ac:dyDescent="0.2">
      <c r="A15" s="19" t="s">
        <v>20</v>
      </c>
      <c r="B15" s="15" t="s">
        <v>21</v>
      </c>
      <c r="C15" s="11" t="s">
        <v>22</v>
      </c>
      <c r="D15" s="16" t="s">
        <v>23</v>
      </c>
      <c r="E15" s="20"/>
      <c r="F15" s="20"/>
      <c r="G15" s="20"/>
      <c r="H15" s="20"/>
      <c r="I15" s="20"/>
      <c r="J15" s="20"/>
    </row>
    <row r="16" spans="1:10" ht="25.5" x14ac:dyDescent="0.2">
      <c r="A16" s="19" t="s">
        <v>24</v>
      </c>
      <c r="B16" s="15" t="s">
        <v>25</v>
      </c>
      <c r="C16" s="11" t="s">
        <v>26</v>
      </c>
      <c r="D16" s="16" t="s">
        <v>27</v>
      </c>
      <c r="E16" s="20"/>
      <c r="F16" s="20"/>
      <c r="G16" s="20"/>
      <c r="H16" s="20"/>
      <c r="I16" s="20"/>
      <c r="J16" s="20"/>
    </row>
    <row r="17" spans="1:10" ht="34.5" customHeight="1" x14ac:dyDescent="0.2">
      <c r="A17" s="19" t="s">
        <v>28</v>
      </c>
      <c r="B17" s="15" t="s">
        <v>29</v>
      </c>
      <c r="C17" s="11" t="s">
        <v>18</v>
      </c>
      <c r="D17" s="16" t="s">
        <v>30</v>
      </c>
      <c r="E17" s="20"/>
      <c r="F17" s="20"/>
      <c r="G17" s="20"/>
      <c r="H17" s="20"/>
      <c r="I17" s="20"/>
      <c r="J17" s="20"/>
    </row>
    <row r="18" spans="1:10" ht="34.5" customHeight="1" x14ac:dyDescent="0.2">
      <c r="A18" s="19" t="s">
        <v>31</v>
      </c>
      <c r="B18" s="15" t="s">
        <v>32</v>
      </c>
      <c r="C18" s="11" t="s">
        <v>18</v>
      </c>
      <c r="D18" s="16" t="s">
        <v>33</v>
      </c>
      <c r="E18" s="20"/>
      <c r="F18" s="20"/>
      <c r="G18" s="20"/>
      <c r="H18" s="20"/>
      <c r="I18" s="20"/>
      <c r="J18" s="20"/>
    </row>
    <row r="19" spans="1:10" ht="34.5" customHeight="1" x14ac:dyDescent="0.2">
      <c r="A19" s="19" t="s">
        <v>34</v>
      </c>
      <c r="B19" s="15" t="s">
        <v>35</v>
      </c>
      <c r="C19" s="11" t="s">
        <v>18</v>
      </c>
      <c r="D19" s="16" t="s">
        <v>36</v>
      </c>
      <c r="E19" s="20"/>
      <c r="F19" s="20"/>
      <c r="G19" s="20"/>
      <c r="H19" s="20"/>
      <c r="I19" s="20"/>
      <c r="J19" s="20"/>
    </row>
    <row r="20" spans="1:10" ht="34.5" customHeight="1" x14ac:dyDescent="0.2">
      <c r="A20" s="19" t="s">
        <v>37</v>
      </c>
      <c r="B20" s="15" t="s">
        <v>38</v>
      </c>
      <c r="C20" s="11" t="s">
        <v>39</v>
      </c>
      <c r="D20" s="16" t="s">
        <v>40</v>
      </c>
      <c r="E20" s="22">
        <f>[1]Лист1!D38</f>
        <v>1500</v>
      </c>
      <c r="F20" s="22">
        <f>[1]Лист1!E38</f>
        <v>1500</v>
      </c>
      <c r="G20" s="22">
        <f>[1]Лист1!F38</f>
        <v>1500</v>
      </c>
      <c r="H20" s="22">
        <f>[1]Лист1!G38</f>
        <v>1500</v>
      </c>
      <c r="I20" s="22">
        <f>[1]Лист1!H38</f>
        <v>1500</v>
      </c>
      <c r="J20" s="22">
        <f>[1]Лист1!I38</f>
        <v>1500</v>
      </c>
    </row>
    <row r="21" spans="1:10" ht="34.5" customHeight="1" x14ac:dyDescent="0.2">
      <c r="A21" s="19" t="s">
        <v>41</v>
      </c>
      <c r="B21" s="15" t="s">
        <v>42</v>
      </c>
      <c r="C21" s="11" t="s">
        <v>18</v>
      </c>
      <c r="D21" s="16" t="s">
        <v>36</v>
      </c>
      <c r="E21" s="22">
        <f>E20</f>
        <v>1500</v>
      </c>
      <c r="F21" s="22">
        <f>F20</f>
        <v>1500</v>
      </c>
      <c r="G21" s="22">
        <f t="shared" ref="G21:I21" si="1">G20</f>
        <v>1500</v>
      </c>
      <c r="H21" s="22">
        <f t="shared" si="1"/>
        <v>1500</v>
      </c>
      <c r="I21" s="22">
        <f t="shared" si="1"/>
        <v>1500</v>
      </c>
      <c r="J21" s="22">
        <f>J20</f>
        <v>1500</v>
      </c>
    </row>
    <row r="22" spans="1:10" ht="34.5" customHeight="1" x14ac:dyDescent="0.2">
      <c r="A22" s="19" t="s">
        <v>43</v>
      </c>
      <c r="B22" s="15" t="s">
        <v>44</v>
      </c>
      <c r="C22" s="11" t="s">
        <v>26</v>
      </c>
      <c r="D22" s="16" t="s">
        <v>33</v>
      </c>
      <c r="E22" s="20"/>
      <c r="F22" s="20"/>
      <c r="G22" s="20"/>
      <c r="H22" s="20"/>
      <c r="I22" s="20"/>
      <c r="J22" s="20"/>
    </row>
    <row r="23" spans="1:10" ht="34.5" customHeight="1" x14ac:dyDescent="0.2">
      <c r="A23" s="19" t="s">
        <v>45</v>
      </c>
      <c r="B23" s="15" t="s">
        <v>46</v>
      </c>
      <c r="C23" s="11" t="s">
        <v>47</v>
      </c>
      <c r="D23" s="16" t="s">
        <v>48</v>
      </c>
      <c r="E23" s="20">
        <v>1000</v>
      </c>
      <c r="F23" s="20"/>
      <c r="G23" s="20"/>
      <c r="H23" s="20"/>
      <c r="I23" s="20"/>
      <c r="J23" s="20"/>
    </row>
    <row r="24" spans="1:10" ht="34.5" customHeight="1" x14ac:dyDescent="0.2">
      <c r="A24" s="19" t="s">
        <v>49</v>
      </c>
      <c r="B24" s="15" t="s">
        <v>50</v>
      </c>
      <c r="C24" s="11" t="s">
        <v>18</v>
      </c>
      <c r="D24" s="16" t="s">
        <v>30</v>
      </c>
      <c r="E24" s="23">
        <f>[1]Лист1!E44-E21-E49-E82-E55-E39-1500</f>
        <v>23240</v>
      </c>
      <c r="F24" s="23">
        <f>[1]Лист1!F44-F21-F49-F82-F55-F39</f>
        <v>24740</v>
      </c>
      <c r="G24" s="23">
        <f>[1]Лист1!G44-G21-G49-G82-G55-G39</f>
        <v>24740</v>
      </c>
      <c r="H24" s="23">
        <f>[1]Лист1!H44-H21-H49-H82-H55-H39</f>
        <v>24640</v>
      </c>
      <c r="I24" s="23">
        <f>[1]Лист1!I44-I21-I49-I82-I55-I39</f>
        <v>24640</v>
      </c>
      <c r="J24" s="23">
        <f>[1]Лист1!J44-J21-J49-J82-J55-J39</f>
        <v>24640</v>
      </c>
    </row>
    <row r="25" spans="1:10" ht="34.5" customHeight="1" x14ac:dyDescent="0.2">
      <c r="A25" s="19" t="s">
        <v>51</v>
      </c>
      <c r="B25" s="15" t="s">
        <v>52</v>
      </c>
      <c r="C25" s="11" t="s">
        <v>14</v>
      </c>
      <c r="D25" s="16" t="s">
        <v>30</v>
      </c>
      <c r="E25" s="20"/>
      <c r="F25" s="20"/>
      <c r="G25" s="20"/>
      <c r="H25" s="20"/>
      <c r="I25" s="20"/>
      <c r="J25" s="20"/>
    </row>
    <row r="26" spans="1:10" ht="34.5" customHeight="1" x14ac:dyDescent="0.2">
      <c r="A26" s="19" t="s">
        <v>53</v>
      </c>
      <c r="B26" s="15" t="s">
        <v>54</v>
      </c>
      <c r="C26" s="11" t="s">
        <v>26</v>
      </c>
      <c r="D26" s="16" t="s">
        <v>55</v>
      </c>
      <c r="E26" s="20"/>
      <c r="F26" s="20"/>
      <c r="G26" s="20"/>
      <c r="H26" s="20"/>
      <c r="I26" s="20"/>
      <c r="J26" s="20"/>
    </row>
    <row r="27" spans="1:10" ht="34.5" customHeight="1" x14ac:dyDescent="0.2">
      <c r="A27" s="24" t="s">
        <v>56</v>
      </c>
      <c r="B27" s="15" t="s">
        <v>57</v>
      </c>
      <c r="C27" s="11" t="s">
        <v>26</v>
      </c>
      <c r="D27" s="16" t="s">
        <v>30</v>
      </c>
      <c r="E27" s="20"/>
      <c r="F27" s="20"/>
      <c r="G27" s="20"/>
      <c r="H27" s="20"/>
      <c r="I27" s="20"/>
      <c r="J27" s="20"/>
    </row>
    <row r="28" spans="1:10" ht="34.5" customHeight="1" x14ac:dyDescent="0.2">
      <c r="A28" s="24" t="s">
        <v>58</v>
      </c>
      <c r="B28" s="15" t="s">
        <v>59</v>
      </c>
      <c r="C28" s="11" t="s">
        <v>22</v>
      </c>
      <c r="D28" s="16" t="s">
        <v>60</v>
      </c>
      <c r="E28" s="20"/>
      <c r="F28" s="17"/>
      <c r="G28" s="17"/>
      <c r="H28" s="17"/>
      <c r="I28" s="17"/>
      <c r="J28" s="17"/>
    </row>
    <row r="29" spans="1:10" ht="34.5" customHeight="1" x14ac:dyDescent="0.2">
      <c r="A29" s="24" t="s">
        <v>61</v>
      </c>
      <c r="B29" s="15" t="s">
        <v>62</v>
      </c>
      <c r="C29" s="11" t="s">
        <v>63</v>
      </c>
      <c r="D29" s="16" t="s">
        <v>64</v>
      </c>
      <c r="E29" s="20"/>
      <c r="F29" s="17"/>
      <c r="G29" s="17"/>
      <c r="H29" s="17"/>
      <c r="I29" s="17"/>
      <c r="J29" s="17"/>
    </row>
    <row r="30" spans="1:10" ht="34.5" customHeight="1" x14ac:dyDescent="0.2">
      <c r="A30" s="24" t="s">
        <v>65</v>
      </c>
      <c r="B30" s="15" t="s">
        <v>66</v>
      </c>
      <c r="C30" s="11" t="s">
        <v>67</v>
      </c>
      <c r="D30" s="16" t="s">
        <v>64</v>
      </c>
      <c r="E30" s="20"/>
      <c r="F30" s="17"/>
      <c r="G30" s="17"/>
      <c r="H30" s="17"/>
      <c r="I30" s="17"/>
      <c r="J30" s="17"/>
    </row>
    <row r="31" spans="1:10" ht="34.5" customHeight="1" x14ac:dyDescent="0.2">
      <c r="A31" s="24" t="s">
        <v>68</v>
      </c>
      <c r="B31" s="15" t="s">
        <v>69</v>
      </c>
      <c r="C31" s="11" t="s">
        <v>70</v>
      </c>
      <c r="D31" s="16" t="s">
        <v>60</v>
      </c>
      <c r="E31" s="20"/>
      <c r="F31" s="17"/>
      <c r="G31" s="17"/>
      <c r="H31" s="17"/>
      <c r="I31" s="17"/>
      <c r="J31" s="17"/>
    </row>
    <row r="32" spans="1:10" ht="34.5" customHeight="1" x14ac:dyDescent="0.2">
      <c r="A32" s="24" t="s">
        <v>71</v>
      </c>
      <c r="B32" s="15" t="s">
        <v>72</v>
      </c>
      <c r="C32" s="11" t="s">
        <v>73</v>
      </c>
      <c r="D32" s="16" t="s">
        <v>64</v>
      </c>
      <c r="E32" s="20"/>
      <c r="F32" s="17"/>
      <c r="G32" s="17"/>
      <c r="H32" s="17"/>
      <c r="I32" s="17"/>
      <c r="J32" s="17"/>
    </row>
    <row r="33" spans="1:10" x14ac:dyDescent="0.2">
      <c r="A33" s="24" t="s">
        <v>74</v>
      </c>
      <c r="B33" s="15" t="s">
        <v>75</v>
      </c>
      <c r="C33" s="11" t="s">
        <v>26</v>
      </c>
      <c r="D33" s="16" t="s">
        <v>64</v>
      </c>
      <c r="E33" s="20"/>
      <c r="F33" s="17"/>
      <c r="G33" s="17"/>
      <c r="H33" s="17"/>
      <c r="I33" s="17"/>
      <c r="J33" s="17"/>
    </row>
    <row r="34" spans="1:10" ht="63.75" x14ac:dyDescent="0.2">
      <c r="A34" s="24" t="s">
        <v>76</v>
      </c>
      <c r="B34" s="15" t="s">
        <v>77</v>
      </c>
      <c r="C34" s="11" t="s">
        <v>22</v>
      </c>
      <c r="D34" s="16" t="s">
        <v>78</v>
      </c>
      <c r="E34" s="20"/>
      <c r="F34" s="20"/>
      <c r="G34" s="20"/>
      <c r="H34" s="20"/>
      <c r="I34" s="20"/>
      <c r="J34" s="20"/>
    </row>
    <row r="35" spans="1:10" ht="38.25" x14ac:dyDescent="0.2">
      <c r="A35" s="24" t="s">
        <v>79</v>
      </c>
      <c r="B35" s="15" t="s">
        <v>80</v>
      </c>
      <c r="C35" s="11" t="s">
        <v>26</v>
      </c>
      <c r="D35" s="16" t="s">
        <v>81</v>
      </c>
      <c r="E35" s="20"/>
      <c r="F35" s="20"/>
      <c r="G35" s="20"/>
      <c r="H35" s="20"/>
      <c r="I35" s="20"/>
      <c r="J35" s="20"/>
    </row>
    <row r="36" spans="1:10" x14ac:dyDescent="0.2">
      <c r="A36" s="14">
        <v>2</v>
      </c>
      <c r="B36" s="15" t="s">
        <v>82</v>
      </c>
      <c r="C36" s="15"/>
      <c r="D36" s="16"/>
      <c r="E36" s="17">
        <f t="shared" ref="E36:J36" si="2">E39+E40+E41+E42</f>
        <v>790</v>
      </c>
      <c r="F36" s="17">
        <f t="shared" si="2"/>
        <v>790</v>
      </c>
      <c r="G36" s="17">
        <f t="shared" si="2"/>
        <v>790</v>
      </c>
      <c r="H36" s="17">
        <f t="shared" si="2"/>
        <v>790</v>
      </c>
      <c r="I36" s="17">
        <f t="shared" si="2"/>
        <v>790</v>
      </c>
      <c r="J36" s="17">
        <f t="shared" si="2"/>
        <v>790</v>
      </c>
    </row>
    <row r="37" spans="1:10" ht="63.75" x14ac:dyDescent="0.2">
      <c r="A37" s="19" t="s">
        <v>83</v>
      </c>
      <c r="B37" s="15" t="s">
        <v>84</v>
      </c>
      <c r="C37" s="11" t="s">
        <v>18</v>
      </c>
      <c r="D37" s="16" t="s">
        <v>85</v>
      </c>
      <c r="E37" s="21"/>
      <c r="F37" s="21"/>
      <c r="G37" s="21"/>
      <c r="H37" s="21"/>
      <c r="I37" s="21"/>
      <c r="J37" s="21"/>
    </row>
    <row r="38" spans="1:10" ht="25.5" x14ac:dyDescent="0.2">
      <c r="A38" s="19" t="s">
        <v>86</v>
      </c>
      <c r="B38" s="15" t="s">
        <v>87</v>
      </c>
      <c r="C38" s="11" t="s">
        <v>47</v>
      </c>
      <c r="D38" s="16" t="s">
        <v>60</v>
      </c>
      <c r="E38" s="21"/>
      <c r="F38" s="21"/>
      <c r="G38" s="21"/>
      <c r="H38" s="21"/>
      <c r="I38" s="21"/>
      <c r="J38" s="21"/>
    </row>
    <row r="39" spans="1:10" ht="25.5" x14ac:dyDescent="0.2">
      <c r="A39" s="19" t="s">
        <v>88</v>
      </c>
      <c r="B39" s="15" t="s">
        <v>89</v>
      </c>
      <c r="C39" s="11" t="s">
        <v>39</v>
      </c>
      <c r="D39" s="16" t="s">
        <v>60</v>
      </c>
      <c r="E39" s="20">
        <f>[1]Лист1!E39</f>
        <v>300</v>
      </c>
      <c r="F39" s="20">
        <f>[1]Лист1!F39</f>
        <v>300</v>
      </c>
      <c r="G39" s="20">
        <f>[1]Лист1!G39</f>
        <v>300</v>
      </c>
      <c r="H39" s="20">
        <f>[1]Лист1!H39</f>
        <v>300</v>
      </c>
      <c r="I39" s="20">
        <f>[1]Лист1!I39</f>
        <v>300</v>
      </c>
      <c r="J39" s="20">
        <f>[1]Лист1!J39</f>
        <v>300</v>
      </c>
    </row>
    <row r="40" spans="1:10" ht="76.5" x14ac:dyDescent="0.2">
      <c r="A40" s="19" t="s">
        <v>90</v>
      </c>
      <c r="B40" s="15" t="s">
        <v>91</v>
      </c>
      <c r="C40" s="11" t="s">
        <v>26</v>
      </c>
      <c r="D40" s="16" t="s">
        <v>92</v>
      </c>
      <c r="E40" s="20">
        <f>[1]Лист1!E30</f>
        <v>350</v>
      </c>
      <c r="F40" s="20">
        <f>[1]Лист1!F30</f>
        <v>350</v>
      </c>
      <c r="G40" s="20">
        <f>[1]Лист1!G30</f>
        <v>350</v>
      </c>
      <c r="H40" s="20">
        <f>[1]Лист1!H30</f>
        <v>350</v>
      </c>
      <c r="I40" s="20">
        <f>[1]Лист1!I30</f>
        <v>350</v>
      </c>
      <c r="J40" s="20">
        <f>[1]Лист1!J30</f>
        <v>350</v>
      </c>
    </row>
    <row r="41" spans="1:10" ht="38.25" x14ac:dyDescent="0.2">
      <c r="A41" s="19" t="s">
        <v>93</v>
      </c>
      <c r="B41" s="15" t="s">
        <v>94</v>
      </c>
      <c r="C41" s="11" t="s">
        <v>18</v>
      </c>
      <c r="D41" s="16" t="s">
        <v>95</v>
      </c>
      <c r="E41" s="20">
        <v>40</v>
      </c>
      <c r="F41" s="20">
        <v>40</v>
      </c>
      <c r="G41" s="20">
        <v>40</v>
      </c>
      <c r="H41" s="20">
        <v>40</v>
      </c>
      <c r="I41" s="20">
        <v>40</v>
      </c>
      <c r="J41" s="20">
        <v>40</v>
      </c>
    </row>
    <row r="42" spans="1:10" ht="25.5" x14ac:dyDescent="0.2">
      <c r="A42" s="19" t="s">
        <v>96</v>
      </c>
      <c r="B42" s="15" t="s">
        <v>97</v>
      </c>
      <c r="C42" s="11" t="s">
        <v>22</v>
      </c>
      <c r="D42" s="16" t="s">
        <v>92</v>
      </c>
      <c r="E42" s="20">
        <f>[1]Лист1!E97</f>
        <v>100</v>
      </c>
      <c r="F42" s="20">
        <f>[1]Лист1!F97</f>
        <v>100</v>
      </c>
      <c r="G42" s="20">
        <f>[1]Лист1!G97</f>
        <v>100</v>
      </c>
      <c r="H42" s="20">
        <f>[1]Лист1!H97</f>
        <v>100</v>
      </c>
      <c r="I42" s="20">
        <f>[1]Лист1!I97</f>
        <v>100</v>
      </c>
      <c r="J42" s="20">
        <f>[1]Лист1!J97</f>
        <v>100</v>
      </c>
    </row>
    <row r="43" spans="1:10" ht="38.25" x14ac:dyDescent="0.2">
      <c r="A43" s="19" t="s">
        <v>98</v>
      </c>
      <c r="B43" s="15" t="s">
        <v>99</v>
      </c>
      <c r="C43" s="11" t="s">
        <v>22</v>
      </c>
      <c r="D43" s="16" t="s">
        <v>100</v>
      </c>
      <c r="E43" s="20">
        <f>[1]Лист1!E29</f>
        <v>100</v>
      </c>
      <c r="F43" s="20">
        <f>[1]Лист1!F29</f>
        <v>100</v>
      </c>
      <c r="G43" s="20">
        <f>[1]Лист1!G29</f>
        <v>100</v>
      </c>
      <c r="H43" s="20">
        <f>[1]Лист1!H29</f>
        <v>100</v>
      </c>
      <c r="I43" s="20">
        <f>[1]Лист1!I29</f>
        <v>100</v>
      </c>
      <c r="J43" s="20">
        <f>[1]Лист1!J29</f>
        <v>100</v>
      </c>
    </row>
    <row r="44" spans="1:10" ht="51" x14ac:dyDescent="0.2">
      <c r="A44" s="19" t="s">
        <v>101</v>
      </c>
      <c r="B44" s="15" t="s">
        <v>102</v>
      </c>
      <c r="C44" s="11" t="s">
        <v>22</v>
      </c>
      <c r="D44" s="16" t="s">
        <v>100</v>
      </c>
      <c r="E44" s="20">
        <f>[1]Лист1!E28</f>
        <v>200</v>
      </c>
      <c r="F44" s="20">
        <f>[1]Лист1!F28</f>
        <v>250</v>
      </c>
      <c r="G44" s="20">
        <f>[1]Лист1!G28</f>
        <v>270</v>
      </c>
      <c r="H44" s="20">
        <f>[1]Лист1!H28</f>
        <v>280</v>
      </c>
      <c r="I44" s="20">
        <f>[1]Лист1!I28</f>
        <v>290</v>
      </c>
      <c r="J44" s="20">
        <f>[1]Лист1!J28</f>
        <v>300</v>
      </c>
    </row>
    <row r="45" spans="1:10" ht="51" x14ac:dyDescent="0.2">
      <c r="A45" s="19" t="s">
        <v>103</v>
      </c>
      <c r="B45" s="15" t="s">
        <v>104</v>
      </c>
      <c r="C45" s="11" t="s">
        <v>22</v>
      </c>
      <c r="D45" s="16" t="s">
        <v>92</v>
      </c>
      <c r="E45" s="20"/>
      <c r="F45" s="20"/>
      <c r="G45" s="20"/>
      <c r="H45" s="20"/>
      <c r="I45" s="20"/>
      <c r="J45" s="20"/>
    </row>
    <row r="46" spans="1:10" x14ac:dyDescent="0.2">
      <c r="A46" s="14">
        <v>3</v>
      </c>
      <c r="B46" s="15" t="s">
        <v>105</v>
      </c>
      <c r="C46" s="15"/>
      <c r="D46" s="16"/>
      <c r="E46" s="17">
        <f t="shared" ref="E46:J46" si="3">E47</f>
        <v>0</v>
      </c>
      <c r="F46" s="17">
        <f t="shared" si="3"/>
        <v>0</v>
      </c>
      <c r="G46" s="17">
        <f t="shared" si="3"/>
        <v>0</v>
      </c>
      <c r="H46" s="17">
        <f t="shared" si="3"/>
        <v>0</v>
      </c>
      <c r="I46" s="17">
        <f t="shared" si="3"/>
        <v>0</v>
      </c>
      <c r="J46" s="17">
        <f t="shared" si="3"/>
        <v>0</v>
      </c>
    </row>
    <row r="47" spans="1:10" ht="25.5" x14ac:dyDescent="0.2">
      <c r="A47" s="19" t="s">
        <v>106</v>
      </c>
      <c r="B47" s="15" t="s">
        <v>107</v>
      </c>
      <c r="C47" s="11" t="s">
        <v>26</v>
      </c>
      <c r="D47" s="16" t="s">
        <v>108</v>
      </c>
      <c r="E47" s="20"/>
      <c r="F47" s="20"/>
      <c r="G47" s="20"/>
      <c r="H47" s="20"/>
      <c r="I47" s="20"/>
      <c r="J47" s="20"/>
    </row>
    <row r="48" spans="1:10" x14ac:dyDescent="0.2">
      <c r="A48" s="14">
        <v>4</v>
      </c>
      <c r="B48" s="15" t="s">
        <v>109</v>
      </c>
      <c r="C48" s="15"/>
      <c r="D48" s="16"/>
      <c r="E48" s="17">
        <f>E49+E50+E51+E52</f>
        <v>1000</v>
      </c>
      <c r="F48" s="17">
        <f t="shared" ref="F48:J48" si="4">F49+F50+F51+F52</f>
        <v>1000</v>
      </c>
      <c r="G48" s="17">
        <f t="shared" si="4"/>
        <v>1000</v>
      </c>
      <c r="H48" s="17">
        <f t="shared" si="4"/>
        <v>1100</v>
      </c>
      <c r="I48" s="17">
        <f t="shared" si="4"/>
        <v>1100</v>
      </c>
      <c r="J48" s="17">
        <f t="shared" si="4"/>
        <v>1100</v>
      </c>
    </row>
    <row r="49" spans="1:10" ht="25.5" x14ac:dyDescent="0.2">
      <c r="A49" s="19" t="s">
        <v>110</v>
      </c>
      <c r="B49" s="15" t="s">
        <v>111</v>
      </c>
      <c r="C49" s="11" t="s">
        <v>26</v>
      </c>
      <c r="D49" s="16" t="s">
        <v>108</v>
      </c>
      <c r="E49" s="20">
        <f>[1]Лист1!E17</f>
        <v>1000</v>
      </c>
      <c r="F49" s="20">
        <f>[1]Лист1!F17</f>
        <v>1000</v>
      </c>
      <c r="G49" s="20">
        <f>[1]Лист1!G17</f>
        <v>1000</v>
      </c>
      <c r="H49" s="20">
        <f>[1]Лист1!H17</f>
        <v>1100</v>
      </c>
      <c r="I49" s="20">
        <f>[1]Лист1!I17</f>
        <v>1100</v>
      </c>
      <c r="J49" s="20">
        <f>[1]Лист1!J17</f>
        <v>1100</v>
      </c>
    </row>
    <row r="50" spans="1:10" ht="25.5" x14ac:dyDescent="0.2">
      <c r="A50" s="19" t="s">
        <v>112</v>
      </c>
      <c r="B50" s="15" t="s">
        <v>113</v>
      </c>
      <c r="C50" s="11" t="s">
        <v>47</v>
      </c>
      <c r="D50" s="16" t="s">
        <v>60</v>
      </c>
      <c r="E50" s="21"/>
      <c r="F50" s="21"/>
      <c r="G50" s="21"/>
      <c r="H50" s="21"/>
      <c r="I50" s="21"/>
      <c r="J50" s="21"/>
    </row>
    <row r="51" spans="1:10" ht="25.5" x14ac:dyDescent="0.2">
      <c r="A51" s="19" t="s">
        <v>114</v>
      </c>
      <c r="B51" s="15" t="s">
        <v>115</v>
      </c>
      <c r="C51" s="11" t="s">
        <v>26</v>
      </c>
      <c r="D51" s="16" t="s">
        <v>116</v>
      </c>
      <c r="E51" s="21"/>
      <c r="F51" s="21"/>
      <c r="G51" s="21"/>
      <c r="H51" s="21"/>
      <c r="I51" s="21"/>
      <c r="J51" s="21"/>
    </row>
    <row r="52" spans="1:10" ht="25.5" x14ac:dyDescent="0.2">
      <c r="A52" s="19" t="s">
        <v>117</v>
      </c>
      <c r="B52" s="15" t="s">
        <v>118</v>
      </c>
      <c r="C52" s="11" t="s">
        <v>22</v>
      </c>
      <c r="D52" s="16" t="s">
        <v>60</v>
      </c>
      <c r="E52" s="21"/>
      <c r="F52" s="21"/>
      <c r="G52" s="21"/>
      <c r="H52" s="21"/>
      <c r="I52" s="21"/>
      <c r="J52" s="21"/>
    </row>
    <row r="53" spans="1:10" x14ac:dyDescent="0.2">
      <c r="A53" s="19" t="s">
        <v>119</v>
      </c>
      <c r="B53" s="15" t="s">
        <v>120</v>
      </c>
      <c r="C53" s="15"/>
      <c r="D53" s="16"/>
      <c r="E53" s="28">
        <f>E56+E58+E59+E60+E61+E62+E63+E64+E65+E67+E68+E69+E55</f>
        <v>315</v>
      </c>
      <c r="F53" s="28">
        <f t="shared" ref="F53:J53" si="5">F56+F58+F59+F60+F61+F62+F63+F64+F65+F67+F68+F69+F55</f>
        <v>110</v>
      </c>
      <c r="G53" s="28">
        <f t="shared" si="5"/>
        <v>110</v>
      </c>
      <c r="H53" s="28">
        <f t="shared" si="5"/>
        <v>110</v>
      </c>
      <c r="I53" s="28">
        <f t="shared" si="5"/>
        <v>110</v>
      </c>
      <c r="J53" s="28">
        <f t="shared" si="5"/>
        <v>110</v>
      </c>
    </row>
    <row r="54" spans="1:10" ht="24" x14ac:dyDescent="0.2">
      <c r="A54" s="19" t="s">
        <v>121</v>
      </c>
      <c r="B54" s="15" t="s">
        <v>122</v>
      </c>
      <c r="C54" s="11" t="s">
        <v>123</v>
      </c>
      <c r="D54" s="16" t="s">
        <v>124</v>
      </c>
      <c r="E54" s="26"/>
      <c r="F54" s="26"/>
      <c r="G54" s="26"/>
      <c r="H54" s="26"/>
      <c r="I54" s="26"/>
      <c r="J54" s="26"/>
    </row>
    <row r="55" spans="1:10" ht="25.5" x14ac:dyDescent="0.2">
      <c r="A55" s="19" t="s">
        <v>125</v>
      </c>
      <c r="B55" s="15" t="s">
        <v>89</v>
      </c>
      <c r="C55" s="11" t="s">
        <v>39</v>
      </c>
      <c r="D55" s="16" t="s">
        <v>60</v>
      </c>
      <c r="E55" s="26">
        <v>100</v>
      </c>
      <c r="F55" s="26">
        <v>100</v>
      </c>
      <c r="G55" s="26">
        <v>100</v>
      </c>
      <c r="H55" s="26">
        <v>100</v>
      </c>
      <c r="I55" s="26">
        <v>100</v>
      </c>
      <c r="J55" s="26">
        <v>100</v>
      </c>
    </row>
    <row r="56" spans="1:10" ht="38.25" x14ac:dyDescent="0.2">
      <c r="A56" s="19" t="s">
        <v>126</v>
      </c>
      <c r="B56" s="15" t="s">
        <v>127</v>
      </c>
      <c r="C56" s="11" t="s">
        <v>123</v>
      </c>
      <c r="D56" s="16" t="s">
        <v>128</v>
      </c>
      <c r="E56" s="21"/>
      <c r="F56" s="21"/>
      <c r="G56" s="21"/>
      <c r="H56" s="21"/>
      <c r="I56" s="21"/>
      <c r="J56" s="21"/>
    </row>
    <row r="57" spans="1:10" ht="108" x14ac:dyDescent="0.2">
      <c r="A57" s="19" t="s">
        <v>129</v>
      </c>
      <c r="B57" s="15" t="s">
        <v>130</v>
      </c>
      <c r="C57" s="11" t="s">
        <v>131</v>
      </c>
      <c r="D57" s="16" t="s">
        <v>132</v>
      </c>
      <c r="E57" s="21"/>
      <c r="F57" s="21"/>
      <c r="G57" s="21"/>
      <c r="H57" s="21"/>
      <c r="I57" s="21"/>
      <c r="J57" s="21"/>
    </row>
    <row r="58" spans="1:10" ht="63.75" x14ac:dyDescent="0.2">
      <c r="A58" s="19" t="s">
        <v>133</v>
      </c>
      <c r="B58" s="15" t="s">
        <v>134</v>
      </c>
      <c r="C58" s="11" t="s">
        <v>123</v>
      </c>
      <c r="D58" s="16" t="s">
        <v>135</v>
      </c>
      <c r="E58" s="21"/>
      <c r="F58" s="21"/>
      <c r="G58" s="21"/>
      <c r="H58" s="21"/>
      <c r="I58" s="21"/>
      <c r="J58" s="21"/>
    </row>
    <row r="59" spans="1:10" ht="51" x14ac:dyDescent="0.2">
      <c r="A59" s="19" t="s">
        <v>136</v>
      </c>
      <c r="B59" s="15" t="s">
        <v>137</v>
      </c>
      <c r="C59" s="11" t="s">
        <v>123</v>
      </c>
      <c r="D59" s="16" t="s">
        <v>138</v>
      </c>
      <c r="E59" s="20"/>
      <c r="F59" s="20"/>
      <c r="G59" s="20"/>
      <c r="H59" s="20"/>
      <c r="I59" s="20"/>
      <c r="J59" s="20"/>
    </row>
    <row r="60" spans="1:10" x14ac:dyDescent="0.2">
      <c r="A60" s="19" t="s">
        <v>139</v>
      </c>
      <c r="B60" s="15" t="s">
        <v>140</v>
      </c>
      <c r="C60" s="11" t="s">
        <v>123</v>
      </c>
      <c r="D60" s="16" t="s">
        <v>141</v>
      </c>
      <c r="E60" s="20">
        <f>[1]Лист1!E63+[1]Лист1!E66</f>
        <v>215</v>
      </c>
      <c r="F60" s="20">
        <f>[1]Лист1!F63+[1]Лист1!F66</f>
        <v>10</v>
      </c>
      <c r="G60" s="20">
        <f>[1]Лист1!G63+[1]Лист1!G66</f>
        <v>10</v>
      </c>
      <c r="H60" s="20">
        <f>[1]Лист1!H63+[1]Лист1!H66</f>
        <v>10</v>
      </c>
      <c r="I60" s="20">
        <f>[1]Лист1!I63+[1]Лист1!I66</f>
        <v>10</v>
      </c>
      <c r="J60" s="20">
        <f>[1]Лист1!J63+[1]Лист1!J66</f>
        <v>10</v>
      </c>
    </row>
    <row r="61" spans="1:10" ht="63.75" x14ac:dyDescent="0.2">
      <c r="A61" s="19" t="s">
        <v>142</v>
      </c>
      <c r="B61" s="15" t="s">
        <v>143</v>
      </c>
      <c r="C61" s="11" t="s">
        <v>26</v>
      </c>
      <c r="D61" s="16" t="s">
        <v>144</v>
      </c>
      <c r="E61" s="21"/>
      <c r="F61" s="21"/>
      <c r="G61" s="21"/>
      <c r="H61" s="21"/>
      <c r="I61" s="21"/>
      <c r="J61" s="21"/>
    </row>
    <row r="62" spans="1:10" ht="76.5" x14ac:dyDescent="0.2">
      <c r="A62" s="19" t="s">
        <v>145</v>
      </c>
      <c r="B62" s="15" t="s">
        <v>146</v>
      </c>
      <c r="C62" s="11" t="s">
        <v>123</v>
      </c>
      <c r="D62" s="16" t="s">
        <v>147</v>
      </c>
      <c r="E62" s="21"/>
      <c r="F62" s="21"/>
      <c r="G62" s="21"/>
      <c r="H62" s="21"/>
      <c r="I62" s="21"/>
      <c r="J62" s="21"/>
    </row>
    <row r="63" spans="1:10" ht="38.25" x14ac:dyDescent="0.2">
      <c r="A63" s="19" t="s">
        <v>148</v>
      </c>
      <c r="B63" s="15" t="s">
        <v>149</v>
      </c>
      <c r="C63" s="11" t="s">
        <v>123</v>
      </c>
      <c r="D63" s="16" t="s">
        <v>150</v>
      </c>
      <c r="E63" s="21"/>
      <c r="F63" s="21"/>
      <c r="G63" s="21"/>
      <c r="H63" s="21"/>
      <c r="I63" s="21"/>
      <c r="J63" s="21"/>
    </row>
    <row r="64" spans="1:10" ht="38.25" x14ac:dyDescent="0.2">
      <c r="A64" s="19" t="s">
        <v>151</v>
      </c>
      <c r="B64" s="15" t="s">
        <v>152</v>
      </c>
      <c r="C64" s="11" t="s">
        <v>123</v>
      </c>
      <c r="D64" s="16" t="s">
        <v>153</v>
      </c>
      <c r="E64" s="21"/>
      <c r="F64" s="21"/>
      <c r="G64" s="21"/>
      <c r="H64" s="21"/>
      <c r="I64" s="21"/>
      <c r="J64" s="21"/>
    </row>
    <row r="65" spans="1:10" ht="36" x14ac:dyDescent="0.2">
      <c r="A65" s="19" t="s">
        <v>154</v>
      </c>
      <c r="B65" s="15" t="s">
        <v>155</v>
      </c>
      <c r="C65" s="11" t="s">
        <v>123</v>
      </c>
      <c r="D65" s="16" t="s">
        <v>156</v>
      </c>
      <c r="E65" s="21"/>
      <c r="F65" s="21"/>
      <c r="G65" s="21"/>
      <c r="H65" s="21"/>
      <c r="I65" s="21"/>
      <c r="J65" s="21"/>
    </row>
    <row r="66" spans="1:10" ht="38.25" x14ac:dyDescent="0.2">
      <c r="A66" s="24" t="s">
        <v>157</v>
      </c>
      <c r="B66" s="15" t="s">
        <v>158</v>
      </c>
      <c r="C66" s="11" t="s">
        <v>26</v>
      </c>
      <c r="D66" s="16" t="s">
        <v>159</v>
      </c>
      <c r="E66" s="21"/>
      <c r="F66" s="21"/>
      <c r="G66" s="21"/>
      <c r="H66" s="21"/>
      <c r="I66" s="21"/>
      <c r="J66" s="21"/>
    </row>
    <row r="67" spans="1:10" ht="38.25" x14ac:dyDescent="0.2">
      <c r="A67" s="24" t="s">
        <v>160</v>
      </c>
      <c r="B67" s="15" t="s">
        <v>161</v>
      </c>
      <c r="C67" s="11" t="s">
        <v>123</v>
      </c>
      <c r="D67" s="16" t="s">
        <v>162</v>
      </c>
      <c r="E67" s="21"/>
      <c r="F67" s="21"/>
      <c r="G67" s="21"/>
      <c r="H67" s="21"/>
      <c r="I67" s="21"/>
      <c r="J67" s="21"/>
    </row>
    <row r="68" spans="1:10" ht="25.5" x14ac:dyDescent="0.2">
      <c r="A68" s="24" t="s">
        <v>163</v>
      </c>
      <c r="B68" s="15" t="s">
        <v>164</v>
      </c>
      <c r="C68" s="11" t="s">
        <v>123</v>
      </c>
      <c r="D68" s="16" t="s">
        <v>165</v>
      </c>
      <c r="E68" s="21"/>
      <c r="F68" s="21"/>
      <c r="G68" s="21"/>
      <c r="H68" s="21"/>
      <c r="I68" s="21"/>
      <c r="J68" s="21"/>
    </row>
    <row r="69" spans="1:10" x14ac:dyDescent="0.2">
      <c r="A69" s="24" t="s">
        <v>166</v>
      </c>
      <c r="B69" s="15" t="s">
        <v>167</v>
      </c>
      <c r="C69" s="11" t="s">
        <v>22</v>
      </c>
      <c r="D69" s="16" t="s">
        <v>159</v>
      </c>
      <c r="E69" s="21"/>
      <c r="F69" s="21"/>
      <c r="G69" s="21"/>
      <c r="H69" s="21"/>
      <c r="I69" s="21"/>
      <c r="J69" s="21"/>
    </row>
    <row r="70" spans="1:10" ht="63.75" x14ac:dyDescent="0.2">
      <c r="A70" s="24" t="s">
        <v>168</v>
      </c>
      <c r="B70" s="15" t="s">
        <v>169</v>
      </c>
      <c r="C70" s="11" t="s">
        <v>26</v>
      </c>
      <c r="D70" s="16" t="s">
        <v>170</v>
      </c>
      <c r="E70" s="21"/>
      <c r="F70" s="21"/>
      <c r="G70" s="21"/>
      <c r="H70" s="21"/>
      <c r="I70" s="21"/>
      <c r="J70" s="21"/>
    </row>
    <row r="71" spans="1:10" ht="25.5" x14ac:dyDescent="0.2">
      <c r="A71" s="24" t="s">
        <v>171</v>
      </c>
      <c r="B71" s="15" t="s">
        <v>172</v>
      </c>
      <c r="C71" s="11" t="s">
        <v>26</v>
      </c>
      <c r="D71" s="16" t="s">
        <v>159</v>
      </c>
      <c r="E71" s="21"/>
      <c r="F71" s="21"/>
      <c r="G71" s="21"/>
      <c r="H71" s="21"/>
      <c r="I71" s="21"/>
      <c r="J71" s="21"/>
    </row>
    <row r="72" spans="1:10" ht="38.25" x14ac:dyDescent="0.2">
      <c r="A72" s="24" t="s">
        <v>173</v>
      </c>
      <c r="B72" s="15" t="s">
        <v>174</v>
      </c>
      <c r="C72" s="11" t="s">
        <v>26</v>
      </c>
      <c r="D72" s="16" t="s">
        <v>175</v>
      </c>
      <c r="E72" s="21"/>
      <c r="F72" s="21"/>
      <c r="G72" s="21"/>
      <c r="H72" s="21"/>
      <c r="I72" s="21"/>
      <c r="J72" s="21"/>
    </row>
    <row r="73" spans="1:10" ht="38.25" x14ac:dyDescent="0.2">
      <c r="A73" s="24" t="s">
        <v>176</v>
      </c>
      <c r="B73" s="15" t="s">
        <v>177</v>
      </c>
      <c r="C73" s="11" t="s">
        <v>123</v>
      </c>
      <c r="D73" s="16" t="s">
        <v>178</v>
      </c>
      <c r="E73" s="21"/>
      <c r="F73" s="21"/>
      <c r="G73" s="21"/>
      <c r="H73" s="21"/>
      <c r="I73" s="21"/>
      <c r="J73" s="21"/>
    </row>
    <row r="74" spans="1:10" ht="76.5" x14ac:dyDescent="0.2">
      <c r="A74" s="24" t="s">
        <v>179</v>
      </c>
      <c r="B74" s="15" t="s">
        <v>180</v>
      </c>
      <c r="C74" s="11" t="s">
        <v>123</v>
      </c>
      <c r="D74" s="16" t="s">
        <v>181</v>
      </c>
      <c r="E74" s="21"/>
      <c r="F74" s="21"/>
      <c r="G74" s="21"/>
      <c r="H74" s="21"/>
      <c r="I74" s="21"/>
      <c r="J74" s="21"/>
    </row>
    <row r="75" spans="1:10" ht="76.5" x14ac:dyDescent="0.2">
      <c r="A75" s="24" t="s">
        <v>182</v>
      </c>
      <c r="B75" s="15" t="s">
        <v>183</v>
      </c>
      <c r="C75" s="11" t="s">
        <v>123</v>
      </c>
      <c r="D75" s="16" t="s">
        <v>184</v>
      </c>
      <c r="E75" s="21"/>
      <c r="F75" s="21"/>
      <c r="G75" s="21"/>
      <c r="H75" s="21"/>
      <c r="I75" s="21"/>
      <c r="J75" s="21"/>
    </row>
    <row r="76" spans="1:10" x14ac:dyDescent="0.2">
      <c r="A76" s="24" t="s">
        <v>185</v>
      </c>
      <c r="B76" s="15" t="s">
        <v>186</v>
      </c>
      <c r="C76" s="15"/>
      <c r="D76" s="16"/>
      <c r="E76" s="28">
        <f t="shared" ref="E76:J76" si="6">E77</f>
        <v>85</v>
      </c>
      <c r="F76" s="28">
        <f t="shared" si="6"/>
        <v>0</v>
      </c>
      <c r="G76" s="28">
        <f t="shared" si="6"/>
        <v>0</v>
      </c>
      <c r="H76" s="28">
        <f t="shared" si="6"/>
        <v>0</v>
      </c>
      <c r="I76" s="28">
        <f t="shared" si="6"/>
        <v>0</v>
      </c>
      <c r="J76" s="28">
        <f t="shared" si="6"/>
        <v>0</v>
      </c>
    </row>
    <row r="77" spans="1:10" ht="48" x14ac:dyDescent="0.2">
      <c r="A77" s="14" t="s">
        <v>187</v>
      </c>
      <c r="B77" s="15" t="s">
        <v>188</v>
      </c>
      <c r="C77" s="11" t="s">
        <v>26</v>
      </c>
      <c r="D77" s="16" t="s">
        <v>189</v>
      </c>
      <c r="E77" s="26">
        <f>[1]Лист1!E65</f>
        <v>85</v>
      </c>
      <c r="F77" s="26">
        <f>[1]Лист1!F65</f>
        <v>0</v>
      </c>
      <c r="G77" s="26">
        <f>[1]Лист1!G65</f>
        <v>0</v>
      </c>
      <c r="H77" s="26">
        <f>[1]Лист1!H65</f>
        <v>0</v>
      </c>
      <c r="I77" s="26">
        <f>[1]Лист1!I65</f>
        <v>0</v>
      </c>
      <c r="J77" s="26">
        <f>[1]Лист1!J65</f>
        <v>0</v>
      </c>
    </row>
    <row r="78" spans="1:10" ht="25.5" x14ac:dyDescent="0.2">
      <c r="A78" s="19" t="s">
        <v>190</v>
      </c>
      <c r="B78" s="15" t="s">
        <v>191</v>
      </c>
      <c r="C78" s="11" t="s">
        <v>22</v>
      </c>
      <c r="D78" s="16" t="s">
        <v>192</v>
      </c>
      <c r="E78" s="21"/>
      <c r="F78" s="21"/>
      <c r="G78" s="21"/>
      <c r="H78" s="29"/>
      <c r="I78" s="21"/>
      <c r="J78" s="21"/>
    </row>
    <row r="79" spans="1:10" ht="25.5" x14ac:dyDescent="0.2">
      <c r="A79" s="19" t="s">
        <v>193</v>
      </c>
      <c r="B79" s="15" t="s">
        <v>194</v>
      </c>
      <c r="C79" s="11" t="s">
        <v>26</v>
      </c>
      <c r="D79" s="16" t="s">
        <v>195</v>
      </c>
      <c r="E79" s="21"/>
      <c r="F79" s="21"/>
      <c r="G79" s="21"/>
      <c r="H79" s="29"/>
      <c r="I79" s="21"/>
      <c r="J79" s="21"/>
    </row>
    <row r="80" spans="1:10" x14ac:dyDescent="0.2">
      <c r="A80" s="14">
        <v>7</v>
      </c>
      <c r="B80" s="15" t="s">
        <v>196</v>
      </c>
      <c r="C80" s="15"/>
      <c r="D80" s="16"/>
      <c r="E80" s="17">
        <f>E81+E82+E83+E84+E85+E86+E87+E88+E89+E90+E91+E92+E96</f>
        <v>1612.1</v>
      </c>
      <c r="F80" s="17">
        <f t="shared" ref="F80:J80" si="7">F81+F82+F83+F84+F85+F86+F87+F88+F89+F90+F91+F92+F96</f>
        <v>1612.1</v>
      </c>
      <c r="G80" s="17">
        <f t="shared" si="7"/>
        <v>1613</v>
      </c>
      <c r="H80" s="17">
        <f t="shared" si="7"/>
        <v>1615</v>
      </c>
      <c r="I80" s="17">
        <f t="shared" si="7"/>
        <v>1615</v>
      </c>
      <c r="J80" s="17">
        <f t="shared" si="7"/>
        <v>1615</v>
      </c>
    </row>
    <row r="81" spans="1:10" ht="51" x14ac:dyDescent="0.2">
      <c r="A81" s="19" t="s">
        <v>197</v>
      </c>
      <c r="B81" s="15" t="s">
        <v>198</v>
      </c>
      <c r="C81" s="11" t="s">
        <v>123</v>
      </c>
      <c r="D81" s="16" t="s">
        <v>199</v>
      </c>
      <c r="E81" s="27"/>
      <c r="F81" s="21"/>
      <c r="G81" s="21"/>
      <c r="H81" s="29"/>
      <c r="I81" s="21"/>
      <c r="J81" s="21"/>
    </row>
    <row r="82" spans="1:10" ht="63.75" x14ac:dyDescent="0.2">
      <c r="A82" s="19" t="s">
        <v>200</v>
      </c>
      <c r="B82" s="15" t="s">
        <v>201</v>
      </c>
      <c r="C82" s="11" t="s">
        <v>123</v>
      </c>
      <c r="D82" s="16" t="s">
        <v>170</v>
      </c>
      <c r="E82" s="30">
        <f>[1]Лист1!E48</f>
        <v>1530</v>
      </c>
      <c r="F82" s="30">
        <f>[1]Лист1!F48</f>
        <v>1530</v>
      </c>
      <c r="G82" s="30">
        <f>[1]Лист1!G48</f>
        <v>1530</v>
      </c>
      <c r="H82" s="30">
        <f>[1]Лист1!H48</f>
        <v>1530</v>
      </c>
      <c r="I82" s="30">
        <f>[1]Лист1!I48</f>
        <v>1530</v>
      </c>
      <c r="J82" s="30">
        <f>[1]Лист1!J48</f>
        <v>1530</v>
      </c>
    </row>
    <row r="83" spans="1:10" ht="25.5" x14ac:dyDescent="0.2">
      <c r="A83" s="19" t="s">
        <v>202</v>
      </c>
      <c r="B83" s="15" t="s">
        <v>203</v>
      </c>
      <c r="C83" s="11" t="s">
        <v>123</v>
      </c>
      <c r="D83" s="16" t="s">
        <v>204</v>
      </c>
      <c r="E83" s="21"/>
      <c r="F83" s="21"/>
      <c r="G83" s="21"/>
      <c r="H83" s="21"/>
      <c r="I83" s="21"/>
      <c r="J83" s="21"/>
    </row>
    <row r="84" spans="1:10" x14ac:dyDescent="0.2">
      <c r="A84" s="19" t="s">
        <v>205</v>
      </c>
      <c r="B84" s="15" t="s">
        <v>206</v>
      </c>
      <c r="C84" s="11" t="s">
        <v>123</v>
      </c>
      <c r="D84" s="16" t="s">
        <v>170</v>
      </c>
      <c r="E84" s="21"/>
      <c r="F84" s="21"/>
      <c r="G84" s="21"/>
      <c r="H84" s="21"/>
      <c r="I84" s="21"/>
      <c r="J84" s="21"/>
    </row>
    <row r="85" spans="1:10" ht="25.5" x14ac:dyDescent="0.2">
      <c r="A85" s="19" t="s">
        <v>207</v>
      </c>
      <c r="B85" s="15" t="s">
        <v>208</v>
      </c>
      <c r="C85" s="11" t="s">
        <v>123</v>
      </c>
      <c r="D85" s="16" t="s">
        <v>204</v>
      </c>
      <c r="E85" s="21"/>
      <c r="F85" s="21"/>
      <c r="G85" s="21"/>
      <c r="H85" s="21"/>
      <c r="I85" s="21"/>
      <c r="J85" s="21"/>
    </row>
    <row r="86" spans="1:10" ht="38.25" x14ac:dyDescent="0.2">
      <c r="A86" s="19" t="s">
        <v>209</v>
      </c>
      <c r="B86" s="15" t="s">
        <v>210</v>
      </c>
      <c r="C86" s="11" t="s">
        <v>123</v>
      </c>
      <c r="D86" s="16" t="s">
        <v>211</v>
      </c>
      <c r="E86" s="21"/>
      <c r="F86" s="21"/>
      <c r="G86" s="21"/>
      <c r="H86" s="21"/>
      <c r="I86" s="21"/>
      <c r="J86" s="21"/>
    </row>
    <row r="87" spans="1:10" ht="51" x14ac:dyDescent="0.2">
      <c r="A87" s="1" t="s">
        <v>212</v>
      </c>
      <c r="B87" s="15" t="s">
        <v>213</v>
      </c>
      <c r="C87" s="11" t="s">
        <v>22</v>
      </c>
      <c r="D87" s="16" t="s">
        <v>214</v>
      </c>
      <c r="E87" s="21"/>
      <c r="F87" s="21"/>
      <c r="G87" s="21"/>
      <c r="H87" s="21"/>
      <c r="I87" s="21"/>
      <c r="J87" s="21"/>
    </row>
    <row r="88" spans="1:10" ht="76.5" x14ac:dyDescent="0.2">
      <c r="A88" s="19" t="s">
        <v>215</v>
      </c>
      <c r="B88" s="15" t="s">
        <v>216</v>
      </c>
      <c r="C88" s="11" t="s">
        <v>123</v>
      </c>
      <c r="D88" s="16" t="s">
        <v>217</v>
      </c>
      <c r="E88" s="29">
        <f>[1]Лист1!E73</f>
        <v>32.1</v>
      </c>
      <c r="F88" s="29">
        <f>[1]Лист1!F73</f>
        <v>32.1</v>
      </c>
      <c r="G88" s="29">
        <f>[1]Лист1!G73</f>
        <v>33</v>
      </c>
      <c r="H88" s="29">
        <f>[1]Лист1!H73</f>
        <v>35</v>
      </c>
      <c r="I88" s="29">
        <f>[1]Лист1!I73</f>
        <v>35</v>
      </c>
      <c r="J88" s="29">
        <f>[1]Лист1!J73</f>
        <v>35</v>
      </c>
    </row>
    <row r="89" spans="1:10" ht="63.75" x14ac:dyDescent="0.2">
      <c r="A89" s="19" t="s">
        <v>218</v>
      </c>
      <c r="B89" s="15" t="s">
        <v>219</v>
      </c>
      <c r="C89" s="11" t="s">
        <v>123</v>
      </c>
      <c r="D89" s="16" t="s">
        <v>170</v>
      </c>
      <c r="E89" s="21"/>
      <c r="F89" s="21"/>
      <c r="G89" s="21"/>
      <c r="H89" s="21"/>
      <c r="I89" s="21"/>
      <c r="J89" s="21"/>
    </row>
    <row r="90" spans="1:10" ht="51" x14ac:dyDescent="0.2">
      <c r="A90" s="19" t="s">
        <v>220</v>
      </c>
      <c r="B90" s="15" t="s">
        <v>221</v>
      </c>
      <c r="C90" s="11" t="s">
        <v>22</v>
      </c>
      <c r="D90" s="16" t="s">
        <v>170</v>
      </c>
      <c r="E90" s="21"/>
      <c r="F90" s="21"/>
      <c r="G90" s="21"/>
      <c r="H90" s="21"/>
      <c r="I90" s="21"/>
      <c r="J90" s="21"/>
    </row>
    <row r="91" spans="1:10" ht="38.25" x14ac:dyDescent="0.2">
      <c r="A91" s="19" t="s">
        <v>222</v>
      </c>
      <c r="B91" s="15" t="s">
        <v>223</v>
      </c>
      <c r="C91" s="11" t="s">
        <v>123</v>
      </c>
      <c r="D91" s="16" t="s">
        <v>170</v>
      </c>
      <c r="E91" s="21"/>
      <c r="F91" s="21"/>
      <c r="G91" s="21"/>
      <c r="H91" s="21"/>
      <c r="I91" s="21"/>
      <c r="J91" s="21"/>
    </row>
    <row r="92" spans="1:10" ht="25.5" x14ac:dyDescent="0.2">
      <c r="A92" s="24" t="s">
        <v>224</v>
      </c>
      <c r="B92" s="15" t="s">
        <v>225</v>
      </c>
      <c r="C92" s="11" t="s">
        <v>22</v>
      </c>
      <c r="D92" s="16" t="s">
        <v>226</v>
      </c>
      <c r="E92" s="17">
        <f t="shared" ref="E92:J92" si="8">E93+E94+E95</f>
        <v>50</v>
      </c>
      <c r="F92" s="25">
        <f t="shared" si="8"/>
        <v>50</v>
      </c>
      <c r="G92" s="25">
        <f t="shared" si="8"/>
        <v>50</v>
      </c>
      <c r="H92" s="25">
        <f t="shared" si="8"/>
        <v>50</v>
      </c>
      <c r="I92" s="25">
        <f t="shared" si="8"/>
        <v>50</v>
      </c>
      <c r="J92" s="25">
        <f t="shared" si="8"/>
        <v>50</v>
      </c>
    </row>
    <row r="93" spans="1:10" x14ac:dyDescent="0.2">
      <c r="A93" s="24" t="s">
        <v>227</v>
      </c>
      <c r="B93" s="15" t="s">
        <v>228</v>
      </c>
      <c r="C93" s="11" t="s">
        <v>22</v>
      </c>
      <c r="D93" s="16" t="s">
        <v>170</v>
      </c>
      <c r="E93" s="21"/>
      <c r="F93" s="21"/>
      <c r="G93" s="21"/>
      <c r="H93" s="21"/>
      <c r="I93" s="21"/>
      <c r="J93" s="21"/>
    </row>
    <row r="94" spans="1:10" ht="25.5" x14ac:dyDescent="0.2">
      <c r="A94" s="24" t="s">
        <v>229</v>
      </c>
      <c r="B94" s="15" t="s">
        <v>230</v>
      </c>
      <c r="C94" s="11" t="s">
        <v>22</v>
      </c>
      <c r="D94" s="16" t="s">
        <v>170</v>
      </c>
      <c r="E94" s="21"/>
      <c r="F94" s="21"/>
      <c r="G94" s="21"/>
      <c r="H94" s="21"/>
      <c r="I94" s="21"/>
      <c r="J94" s="21"/>
    </row>
    <row r="95" spans="1:10" ht="38.25" x14ac:dyDescent="0.2">
      <c r="A95" s="24" t="s">
        <v>231</v>
      </c>
      <c r="B95" s="15" t="s">
        <v>232</v>
      </c>
      <c r="C95" s="11" t="s">
        <v>22</v>
      </c>
      <c r="D95" s="16" t="s">
        <v>226</v>
      </c>
      <c r="E95" s="20">
        <f>[1]Лист1!E62</f>
        <v>50</v>
      </c>
      <c r="F95" s="20">
        <f>[1]Лист1!F62</f>
        <v>50</v>
      </c>
      <c r="G95" s="20">
        <f>[1]Лист1!G62</f>
        <v>50</v>
      </c>
      <c r="H95" s="20">
        <f>[1]Лист1!H62</f>
        <v>50</v>
      </c>
      <c r="I95" s="20">
        <f>[1]Лист1!I62</f>
        <v>50</v>
      </c>
      <c r="J95" s="20">
        <f>[1]Лист1!J62</f>
        <v>50</v>
      </c>
    </row>
    <row r="96" spans="1:10" ht="25.5" x14ac:dyDescent="0.2">
      <c r="A96" s="24" t="s">
        <v>233</v>
      </c>
      <c r="B96" s="15" t="s">
        <v>234</v>
      </c>
      <c r="C96" s="11"/>
      <c r="D96" s="16" t="s">
        <v>170</v>
      </c>
      <c r="E96" s="21"/>
      <c r="F96" s="21"/>
      <c r="G96" s="21"/>
      <c r="H96" s="18"/>
      <c r="I96" s="21"/>
      <c r="J96" s="21"/>
    </row>
    <row r="97" spans="1:10" ht="38.25" x14ac:dyDescent="0.2">
      <c r="A97" s="24" t="s">
        <v>235</v>
      </c>
      <c r="B97" s="15" t="s">
        <v>236</v>
      </c>
      <c r="C97" s="11" t="s">
        <v>237</v>
      </c>
      <c r="D97" s="16" t="s">
        <v>170</v>
      </c>
      <c r="E97" s="21"/>
      <c r="F97" s="21"/>
      <c r="G97" s="21"/>
      <c r="H97" s="18"/>
      <c r="I97" s="21"/>
      <c r="J97" s="21"/>
    </row>
    <row r="98" spans="1:10" ht="38.25" x14ac:dyDescent="0.2">
      <c r="A98" s="24" t="s">
        <v>238</v>
      </c>
      <c r="B98" s="15" t="s">
        <v>239</v>
      </c>
      <c r="C98" s="11" t="s">
        <v>237</v>
      </c>
      <c r="D98" s="16" t="s">
        <v>170</v>
      </c>
      <c r="E98" s="21"/>
      <c r="F98" s="21"/>
      <c r="G98" s="21"/>
      <c r="H98" s="18"/>
      <c r="I98" s="21"/>
      <c r="J98" s="21"/>
    </row>
    <row r="99" spans="1:10" ht="38.25" x14ac:dyDescent="0.2">
      <c r="A99" s="24" t="s">
        <v>240</v>
      </c>
      <c r="B99" s="15" t="s">
        <v>241</v>
      </c>
      <c r="C99" s="11" t="s">
        <v>237</v>
      </c>
      <c r="D99" s="16" t="s">
        <v>170</v>
      </c>
      <c r="E99" s="21"/>
      <c r="F99" s="21"/>
      <c r="G99" s="21"/>
      <c r="H99" s="18"/>
      <c r="I99" s="21"/>
      <c r="J99" s="21"/>
    </row>
    <row r="100" spans="1:10" x14ac:dyDescent="0.2">
      <c r="A100" s="14">
        <v>8</v>
      </c>
      <c r="B100" s="15" t="s">
        <v>242</v>
      </c>
      <c r="C100" s="15"/>
      <c r="D100" s="16"/>
      <c r="E100" s="17">
        <v>50</v>
      </c>
      <c r="F100" s="17">
        <v>100</v>
      </c>
      <c r="G100" s="17">
        <v>100</v>
      </c>
      <c r="H100" s="17">
        <v>100</v>
      </c>
      <c r="I100" s="17">
        <v>100</v>
      </c>
      <c r="J100" s="17">
        <v>100</v>
      </c>
    </row>
    <row r="101" spans="1:10" ht="38.25" x14ac:dyDescent="0.2">
      <c r="A101" s="19" t="s">
        <v>243</v>
      </c>
      <c r="B101" s="15" t="s">
        <v>244</v>
      </c>
      <c r="C101" s="11" t="s">
        <v>14</v>
      </c>
      <c r="D101" s="16" t="s">
        <v>33</v>
      </c>
      <c r="E101" s="21"/>
      <c r="F101" s="21"/>
      <c r="G101" s="21"/>
      <c r="H101" s="21"/>
      <c r="I101" s="21"/>
      <c r="J101" s="21"/>
    </row>
    <row r="102" spans="1:10" ht="25.5" x14ac:dyDescent="0.2">
      <c r="A102" s="19" t="s">
        <v>245</v>
      </c>
      <c r="B102" s="15" t="s">
        <v>246</v>
      </c>
      <c r="C102" s="11" t="s">
        <v>123</v>
      </c>
      <c r="D102" s="16" t="s">
        <v>48</v>
      </c>
      <c r="E102" s="27"/>
      <c r="F102" s="21"/>
      <c r="G102" s="21"/>
      <c r="H102" s="29"/>
      <c r="I102" s="21"/>
      <c r="J102" s="21"/>
    </row>
    <row r="103" spans="1:10" ht="38.25" x14ac:dyDescent="0.2">
      <c r="A103" s="19" t="s">
        <v>247</v>
      </c>
      <c r="B103" s="15" t="s">
        <v>248</v>
      </c>
      <c r="C103" s="11" t="s">
        <v>22</v>
      </c>
      <c r="D103" s="16" t="s">
        <v>249</v>
      </c>
      <c r="E103" s="21" t="s">
        <v>250</v>
      </c>
      <c r="F103" s="21" t="s">
        <v>251</v>
      </c>
      <c r="G103" s="21" t="s">
        <v>251</v>
      </c>
      <c r="H103" s="21" t="s">
        <v>251</v>
      </c>
      <c r="I103" s="21" t="s">
        <v>251</v>
      </c>
      <c r="J103" s="21" t="s">
        <v>251</v>
      </c>
    </row>
    <row r="104" spans="1:10" ht="38.25" x14ac:dyDescent="0.2">
      <c r="A104" s="19" t="s">
        <v>252</v>
      </c>
      <c r="B104" s="15" t="s">
        <v>253</v>
      </c>
      <c r="C104" s="11" t="s">
        <v>22</v>
      </c>
      <c r="D104" s="16" t="s">
        <v>254</v>
      </c>
      <c r="E104" s="21"/>
      <c r="F104" s="21"/>
      <c r="G104" s="21"/>
      <c r="H104" s="21"/>
      <c r="I104" s="21"/>
      <c r="J104" s="21"/>
    </row>
    <row r="105" spans="1:10" ht="25.5" x14ac:dyDescent="0.2">
      <c r="A105" s="19" t="s">
        <v>255</v>
      </c>
      <c r="B105" s="15" t="s">
        <v>256</v>
      </c>
      <c r="C105" s="11" t="s">
        <v>18</v>
      </c>
      <c r="D105" s="16"/>
      <c r="E105" s="21"/>
      <c r="F105" s="21"/>
      <c r="G105" s="21"/>
      <c r="H105" s="21"/>
      <c r="I105" s="21"/>
      <c r="J105" s="21"/>
    </row>
    <row r="106" spans="1:10" ht="76.5" x14ac:dyDescent="0.2">
      <c r="A106" s="19" t="s">
        <v>257</v>
      </c>
      <c r="B106" s="15" t="s">
        <v>258</v>
      </c>
      <c r="C106" s="11" t="s">
        <v>18</v>
      </c>
      <c r="D106" s="16" t="s">
        <v>259</v>
      </c>
      <c r="E106" s="21"/>
      <c r="F106" s="21"/>
      <c r="G106" s="21"/>
      <c r="H106" s="21"/>
      <c r="I106" s="21"/>
      <c r="J106" s="21"/>
    </row>
    <row r="107" spans="1:10" ht="76.5" x14ac:dyDescent="0.2">
      <c r="A107" s="19" t="s">
        <v>260</v>
      </c>
      <c r="B107" s="15" t="s">
        <v>261</v>
      </c>
      <c r="C107" s="11" t="s">
        <v>18</v>
      </c>
      <c r="D107" s="16" t="s">
        <v>262</v>
      </c>
      <c r="E107" s="21"/>
      <c r="F107" s="21"/>
      <c r="G107" s="21"/>
      <c r="H107" s="21"/>
      <c r="I107" s="21"/>
      <c r="J107" s="21"/>
    </row>
    <row r="108" spans="1:10" x14ac:dyDescent="0.2">
      <c r="A108" s="31"/>
      <c r="B108" s="32" t="s">
        <v>263</v>
      </c>
      <c r="C108" s="33"/>
      <c r="D108" s="34"/>
      <c r="E108" s="28">
        <f>E100+E80+E76+E53+E48+E46+E36+E12</f>
        <v>31122.1</v>
      </c>
      <c r="F108" s="28">
        <f t="shared" ref="F108:J108" si="9">F100+F80+F76+F53+F48+F46+F36+F12</f>
        <v>31382.1</v>
      </c>
      <c r="G108" s="28">
        <f t="shared" si="9"/>
        <v>31383</v>
      </c>
      <c r="H108" s="28">
        <f t="shared" si="9"/>
        <v>31385</v>
      </c>
      <c r="I108" s="28">
        <f t="shared" si="9"/>
        <v>31385</v>
      </c>
      <c r="J108" s="28">
        <f t="shared" si="9"/>
        <v>31385</v>
      </c>
    </row>
    <row r="109" spans="1:10" x14ac:dyDescent="0.2">
      <c r="E109" s="35"/>
      <c r="F109" s="35"/>
      <c r="G109" s="35"/>
      <c r="H109" s="35"/>
      <c r="I109" s="35"/>
      <c r="J109" s="35"/>
    </row>
    <row r="110" spans="1:10" s="38" customFormat="1" ht="11.25" x14ac:dyDescent="0.2">
      <c r="A110" s="36"/>
      <c r="B110" s="37" t="s">
        <v>264</v>
      </c>
      <c r="C110" s="37"/>
      <c r="D110" s="37"/>
      <c r="E110" s="37"/>
      <c r="F110" s="37"/>
      <c r="G110" s="37"/>
      <c r="H110" s="37"/>
      <c r="I110" s="37"/>
      <c r="J110" s="37"/>
    </row>
    <row r="111" spans="1:10" s="40" customFormat="1" ht="15.75" x14ac:dyDescent="0.2">
      <c r="A111" s="39" t="s">
        <v>265</v>
      </c>
      <c r="D111" s="40" t="s">
        <v>266</v>
      </c>
      <c r="E111" s="41"/>
      <c r="F111" s="41"/>
      <c r="G111" s="41"/>
      <c r="H111" s="41"/>
      <c r="I111" s="41"/>
      <c r="J111" s="41"/>
    </row>
  </sheetData>
  <mergeCells count="8">
    <mergeCell ref="B110:J110"/>
    <mergeCell ref="A6:J6"/>
    <mergeCell ref="A7:J7"/>
    <mergeCell ref="A9:A10"/>
    <mergeCell ref="B9:B10"/>
    <mergeCell ref="C9:C10"/>
    <mergeCell ref="D9:D10"/>
    <mergeCell ref="E9:J9"/>
  </mergeCells>
  <pageMargins left="0.2" right="0.2" top="0.33" bottom="0.38" header="0.31496062992125984" footer="0.31496062992125984"/>
  <pageSetup paperSize="9" scale="71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2019-10-10T04:43:29Z</cp:lastPrinted>
  <dcterms:created xsi:type="dcterms:W3CDTF">2019-10-10T04:42:03Z</dcterms:created>
  <dcterms:modified xsi:type="dcterms:W3CDTF">2019-10-10T04:44:06Z</dcterms:modified>
</cp:coreProperties>
</file>