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filterPrivacy="1" defaultThemeVersion="124226"/>
  <xr:revisionPtr revIDLastSave="0" documentId="10_ncr:8100000_{F8777085-C976-41D1-A987-939BFA8B6FF0}" xr6:coauthVersionLast="33" xr6:coauthVersionMax="33" xr10:uidLastSave="{00000000-0000-0000-0000-000000000000}"/>
  <bookViews>
    <workbookView xWindow="240" yWindow="105" windowWidth="14805" windowHeight="8010" xr2:uid="{00000000-000D-0000-FFFF-FFFF00000000}"/>
  </bookViews>
  <sheets>
    <sheet name="район3" sheetId="3" r:id="rId1"/>
  </sheets>
  <calcPr calcId="162913" iterateDelta="1E-4"/>
</workbook>
</file>

<file path=xl/calcChain.xml><?xml version="1.0" encoding="utf-8"?>
<calcChain xmlns="http://schemas.openxmlformats.org/spreadsheetml/2006/main">
  <c r="D19" i="3" l="1"/>
  <c r="D17" i="3"/>
  <c r="D16" i="3"/>
  <c r="D15" i="3"/>
  <c r="D14" i="3"/>
  <c r="D13" i="3"/>
  <c r="D11" i="3"/>
  <c r="D10" i="3"/>
  <c r="D8" i="3"/>
  <c r="D7" i="3"/>
  <c r="D6" i="3"/>
  <c r="D30" i="3"/>
  <c r="D29" i="3"/>
  <c r="D28" i="3"/>
  <c r="D27" i="3"/>
  <c r="D25" i="3"/>
  <c r="D24" i="3"/>
  <c r="D32" i="3"/>
  <c r="D38" i="3"/>
  <c r="D37" i="3"/>
  <c r="D36" i="3"/>
  <c r="D35" i="3"/>
  <c r="D34" i="3"/>
  <c r="D43" i="3"/>
  <c r="D42" i="3"/>
  <c r="D41" i="3"/>
  <c r="D40" i="3"/>
  <c r="D50" i="3"/>
  <c r="D49" i="3"/>
  <c r="D48" i="3"/>
  <c r="D47" i="3"/>
  <c r="D46" i="3"/>
  <c r="D45" i="3"/>
  <c r="D52" i="3"/>
  <c r="D56" i="3"/>
  <c r="D55" i="3"/>
  <c r="D54" i="3"/>
  <c r="D61" i="3"/>
  <c r="D60" i="3"/>
  <c r="D59" i="3"/>
  <c r="D58" i="3"/>
  <c r="D65" i="3"/>
  <c r="D62" i="3"/>
  <c r="D57" i="3"/>
  <c r="D53" i="3"/>
  <c r="D51" i="3"/>
  <c r="D44" i="3"/>
  <c r="D39" i="3"/>
  <c r="D33" i="3"/>
  <c r="D31" i="3"/>
  <c r="D23" i="3"/>
  <c r="D20" i="3"/>
  <c r="D5" i="3"/>
  <c r="C5" i="3"/>
  <c r="B5" i="3"/>
  <c r="C44" i="3"/>
  <c r="B44" i="3"/>
  <c r="C33" i="3"/>
  <c r="B33" i="3"/>
  <c r="C20" i="3" l="1"/>
  <c r="B20" i="3"/>
  <c r="C62" i="3"/>
  <c r="B62" i="3"/>
  <c r="D63" i="3"/>
  <c r="B39" i="3"/>
  <c r="C29" i="3"/>
  <c r="B29" i="3"/>
  <c r="C59" i="3"/>
  <c r="B59" i="3"/>
  <c r="C57" i="3"/>
  <c r="B57" i="3"/>
  <c r="C53" i="3"/>
  <c r="B53" i="3"/>
  <c r="B65" i="3" s="1"/>
  <c r="C51" i="3"/>
  <c r="B51" i="3"/>
  <c r="C39" i="3"/>
  <c r="C31" i="3"/>
  <c r="B31" i="3"/>
  <c r="C23" i="3"/>
  <c r="B23" i="3"/>
  <c r="B66" i="3" l="1"/>
  <c r="C65" i="3"/>
  <c r="C66" i="3" s="1"/>
</calcChain>
</file>

<file path=xl/sharedStrings.xml><?xml version="1.0" encoding="utf-8"?>
<sst xmlns="http://schemas.openxmlformats.org/spreadsheetml/2006/main" count="68" uniqueCount="68">
  <si>
    <t>Наименование</t>
  </si>
  <si>
    <t>% исполнения</t>
  </si>
  <si>
    <t>ДОХОДЫ</t>
  </si>
  <si>
    <t>НАЛОГОВЫЕ И НЕНАЛОГОВЫЕ ДОХОДЫ</t>
  </si>
  <si>
    <t>Налог на доходы физических лиц</t>
  </si>
  <si>
    <t>Налоги на совокупный доход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</si>
  <si>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</si>
  <si>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</si>
  <si>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</si>
  <si>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муниципальной собственности</t>
  </si>
  <si>
    <t>Плата за негативное воздействие на окружающую среду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</si>
  <si>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</si>
  <si>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</si>
  <si>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</si>
  <si>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</si>
  <si>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ИТОГО доходов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</si>
  <si>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</si>
  <si>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</si>
  <si>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</si>
  <si>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</si>
  <si>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</si>
  <si>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</si>
  <si>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</si>
  <si>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Культура, кинемотография</t>
  </si>
  <si>
    <t>Физическая культура и спорт</t>
  </si>
  <si>
    <t>Средство массовой информации</t>
  </si>
  <si>
    <t>ИТОГО расходов</t>
  </si>
  <si>
    <t>ДЕФИЦИТ (-) / ПРОФИЦИТ (+)</t>
  </si>
  <si>
    <t>(тыс.руб)</t>
  </si>
  <si>
    <t>Налоги, сборы и регулярные платежи за пользование природными ресурсами</t>
  </si>
  <si>
    <t>Доходы от оказания платных услуг (работ) и компенсации затрат государства</t>
  </si>
  <si>
    <t>0103-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</si>
  <si>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0104 -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</si>
  <si>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0107 - Обеспечение проведения выборов и референдумов</t>
  </si>
  <si>
    <t>0111 - Резервные фонды</t>
  </si>
  <si>
    <t>0113 - Другие общегосударственные вопросы</t>
  </si>
  <si>
    <t>0203 - Мобилизационная и вневойсковая подготовка</t>
  </si>
  <si>
    <t>0309 - Защита населения и территории от чрезвычайных ситуаций природного и техногенного характера, гражданская оборона</t>
  </si>
  <si>
    <t>0405 - Сельское хозяйство и рыболовство</t>
  </si>
  <si>
    <t>0408 - Транспорт</t>
  </si>
  <si>
    <t>0409 - Дорожное хозяйство (дорожные фонды)</t>
  </si>
  <si>
    <t>0412 - Другие вопросы в области национальной экономики</t>
  </si>
  <si>
    <t>0501 - Жилищное хозяйство</t>
  </si>
  <si>
    <t>0502 - Коммунальное хозяйство</t>
  </si>
  <si>
    <t>0503 - Благоустройство</t>
  </si>
  <si>
    <t>0505 - Другие вопросы в области жилищно-коммунального хозяйства</t>
  </si>
  <si>
    <t>0701 - Дошкольное образование</t>
  </si>
  <si>
    <t>0702 - Общее образование</t>
  </si>
  <si>
    <t>0705 - Профессиональная подготовка, переподготовка и повышение квалификации</t>
  </si>
  <si>
    <t>0709 - Другие вопросы в области образования</t>
  </si>
  <si>
    <t>0707 - Молодежная политика и оздоровление детей</t>
  </si>
  <si>
    <t>0801 - Культура</t>
  </si>
  <si>
    <t>1001 - Пенсионное обеспечение</t>
  </si>
  <si>
    <t>1003 - Социальное обеспечение населения</t>
  </si>
  <si>
    <t>1004 - Охрана семьи и детства</t>
  </si>
  <si>
    <t>1101 - Физическая культура</t>
  </si>
  <si>
    <t>1201 - Телевидение и радиовещание</t>
  </si>
  <si>
    <t>1202 - Периодическая печать и издательства</t>
  </si>
  <si>
    <t>1401 - Дотации на выравнивание бюджетной обеспеченности субъектов Российской Федерации и муниципальных образований</t>
  </si>
  <si>
    <t>Межбюджетнфе трансферты общего характера бюджетам бюджетной системы Российской Федерации</t>
  </si>
  <si>
    <t>Социальная политика</t>
  </si>
  <si>
    <t>1403 - Прочие межбюджетные трансферты общего характера</t>
  </si>
  <si>
    <t>Акцизы по подакцизным товарам (продукции), производимым на территории Российской Федерации</t>
  </si>
  <si>
    <t>Отчет об исполнении  бюджета муниципального  района Мелеузовский район Республики Башкортостан за январь 2017 года</t>
  </si>
  <si>
    <t>0401-Общеэкономические вопросы</t>
  </si>
  <si>
    <t>0703- Дополнительное образование детей</t>
  </si>
  <si>
    <t>План на  2017 год</t>
  </si>
  <si>
    <t>Отчет за текущий период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</si>
</sst>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/>
    <xf numFmtId="49" fontId="1" fillId="0" borderId="0" xfId="0" applyNumberFormat="1" applyFont="1" applyFill="1"/>
    <xf numFmtId="0" fontId="1" fillId="0" borderId="0" xfId="0" applyFont="1" applyFill="1" applyAlignment="1">
      <alignment horizontal="right"/>
    </xf>
    <xf numFmtId="0" fontId="2" fillId="0" borderId="1" xfId="0" applyFont="1" applyFill="1" applyBorder="1" applyAlignment="1">
      <alignment wrapText="1"/>
    </xf>
    <xf numFmtId="49" fontId="4" fillId="0" borderId="1" xfId="0" applyNumberFormat="1" applyFont="1" applyFill="1" applyBorder="1" applyAlignment="1">
      <alignment wrapText="1" shrinkToFit="1"/>
    </xf>
    <xf numFmtId="0" fontId="2" fillId="0" borderId="0" xfId="0" applyFont="1" applyFill="1"/>
    <xf numFmtId="49" fontId="3" fillId="0" borderId="1" xfId="0" applyNumberFormat="1" applyFont="1" applyFill="1" applyBorder="1" applyAlignment="1">
      <alignment wrapText="1" shrinkToFit="1"/>
    </xf>
    <xf numFmtId="49" fontId="3" fillId="0" borderId="1" xfId="0" applyNumberFormat="1" applyFont="1" applyFill="1" applyBorder="1"/>
    <xf numFmtId="49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wrapText="1"/>
    </xf>
    <xf numFmtId="164" fontId="1" fillId="0" borderId="1" xfId="0" applyNumberFormat="1" applyFont="1" applyFill="1" applyBorder="1" applyAlignment="1">
      <alignment wrapText="1"/>
    </xf>
    <xf numFmtId="164" fontId="4" fillId="0" borderId="1" xfId="0" applyNumberFormat="1" applyFont="1" applyFill="1" applyBorder="1"/>
    <xf numFmtId="164" fontId="3" fillId="0" borderId="1" xfId="0" applyNumberFormat="1" applyFont="1" applyFill="1" applyBorder="1"/>
    <xf numFmtId="164" fontId="4" fillId="0" borderId="1" xfId="0" applyNumberFormat="1" applyFont="1" applyFill="1" applyBorder="1" applyAlignment="1">
      <alignment wrapText="1"/>
    </xf>
    <xf numFmtId="2" fontId="1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/>
    <xf numFmtId="0" fontId="5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6"/>
  <sheetViews>
    <sheetView tabSelected="1" zoomScaleNormal="100" workbookViewId="0">
      <selection activeCell="C4" sqref="C4"/>
    </sheetView>
  </sheetViews>
  <sheetFormatPr defaultColWidth="9.140625" defaultRowHeight="15" x14ac:dyDescent="0.25"/>
  <cols>
    <col min="1" max="1" width="84.140625" style="2" customWidth="1"/>
    <col min="2" max="2" width="15.85546875" style="1" customWidth="1"/>
    <col min="3" max="3" width="17.42578125" style="1" customWidth="1"/>
    <col min="4" max="4" width="15.140625" style="1" customWidth="1"/>
    <col min="5" max="16384" width="9.140625" style="1"/>
  </cols>
  <sheetData>
    <row r="1" spans="1:4" ht="39" customHeight="1" x14ac:dyDescent="0.25">
      <c r="A1" s="18" t="s">
        <v>63</v>
      </c>
      <c r="B1" s="18"/>
      <c r="C1" s="18"/>
      <c r="D1" s="18"/>
    </row>
    <row r="2" spans="1:4" x14ac:dyDescent="0.25">
      <c r="D2" s="3" t="s">
        <v>28</v>
      </c>
    </row>
    <row r="3" spans="1:4" ht="57" x14ac:dyDescent="0.25">
      <c r="A3" s="9" t="s">
        <v>0</v>
      </c>
      <c r="B3" s="10" t="s">
        <v>66</v>
      </c>
      <c r="C3" s="10" t="s">
        <v>67</v>
      </c>
      <c r="D3" s="10" t="s">
        <v>1</v>
      </c>
    </row>
    <row r="4" spans="1:4" s="6" customFormat="1" ht="15.75" x14ac:dyDescent="0.25">
      <c r="A4" s="5" t="s">
        <v>2</v>
      </c>
      <c r="B4" s="4"/>
      <c r="C4" s="4"/>
      <c r="D4" s="16"/>
    </row>
    <row r="5" spans="1:4" s="6" customFormat="1" ht="15.75" x14ac:dyDescent="0.25">
      <c r="A5" s="5" t="s">
        <v>3</v>
      </c>
      <c r="B5" s="13">
        <f>SUM(B6:B18)</f>
        <v>513491</v>
      </c>
      <c r="C5" s="13">
        <f>SUM(C6:C18)</f>
        <v>35567.197</v>
      </c>
      <c r="D5" s="17">
        <f>C5/B5*100</f>
        <v>6.9265473007316585</v>
      </c>
    </row>
    <row r="6" spans="1:4" ht="15.75" x14ac:dyDescent="0.25">
      <c r="A6" s="7" t="s">
        <v>4</v>
      </c>
      <c r="B6" s="14">
        <v>316777</v>
      </c>
      <c r="C6" s="14">
        <v>16497.819</v>
      </c>
      <c r="D6" s="16">
        <f t="shared" ref="D6:D19" si="0">C6/B6*100</f>
        <v>5.2080229940936373</v>
      </c>
    </row>
    <row r="7" spans="1:4" ht="31.5" x14ac:dyDescent="0.25">
      <c r="A7" s="7" t="s">
        <v>62</v>
      </c>
      <c r="B7" s="14">
        <v>19743</v>
      </c>
      <c r="C7" s="14">
        <v>1565.943</v>
      </c>
      <c r="D7" s="16">
        <f t="shared" si="0"/>
        <v>7.9316365294028257</v>
      </c>
    </row>
    <row r="8" spans="1:4" ht="15.75" x14ac:dyDescent="0.25">
      <c r="A8" s="7" t="s">
        <v>5</v>
      </c>
      <c r="B8" s="14">
        <v>108695</v>
      </c>
      <c r="C8" s="14">
        <v>11408.18</v>
      </c>
      <c r="D8" s="16">
        <f t="shared" si="0"/>
        <v>10.495588573531442</v>
      </c>
    </row>
    <row r="9" spans="1:4" ht="15.75" x14ac:dyDescent="0.25">
      <c r="A9" s="7" t="s">
        <v>6</v>
      </c>
      <c r="B9" s="14">
        <v>0</v>
      </c>
      <c r="C9" s="14">
        <v>0</v>
      </c>
      <c r="D9" s="16"/>
    </row>
    <row r="10" spans="1:4" ht="15.75" x14ac:dyDescent="0.25">
      <c r="A10" s="7" t="s">
        <v>29</v>
      </c>
      <c r="B10" s="14">
        <v>1900</v>
      </c>
      <c r="C10" s="14">
        <v>33.741999999999997</v>
      </c>
      <c r="D10" s="16">
        <f t="shared" si="0"/>
        <v>1.7758947368421052</v>
      </c>
    </row>
    <row r="11" spans="1:4" ht="15.75" x14ac:dyDescent="0.25">
      <c r="A11" s="7" t="s">
        <v>7</v>
      </c>
      <c r="B11" s="14">
        <v>7906</v>
      </c>
      <c r="C11" s="14">
        <v>488.94499999999999</v>
      </c>
      <c r="D11" s="16">
        <f t="shared" si="0"/>
        <v>6.1844801416645581</v>
      </c>
    </row>
    <row r="12" spans="1:4" ht="31.5" x14ac:dyDescent="0.25">
      <c r="A12" s="7" t="s">
        <v>8</v>
      </c>
      <c r="B12" s="14">
        <v>0</v>
      </c>
      <c r="C12" s="14">
        <v>0</v>
      </c>
      <c r="D12" s="16"/>
    </row>
    <row r="13" spans="1:4" ht="31.5" x14ac:dyDescent="0.25">
      <c r="A13" s="7" t="s">
        <v>9</v>
      </c>
      <c r="B13" s="14">
        <v>37791</v>
      </c>
      <c r="C13" s="14">
        <v>2374.0619999999999</v>
      </c>
      <c r="D13" s="16">
        <f t="shared" si="0"/>
        <v>6.2820830356434074</v>
      </c>
    </row>
    <row r="14" spans="1:4" ht="15.75" x14ac:dyDescent="0.25">
      <c r="A14" s="7" t="s">
        <v>10</v>
      </c>
      <c r="B14" s="14">
        <v>3695</v>
      </c>
      <c r="C14" s="14">
        <v>244.66300000000001</v>
      </c>
      <c r="D14" s="16">
        <f t="shared" si="0"/>
        <v>6.6214614343707723</v>
      </c>
    </row>
    <row r="15" spans="1:4" ht="15.75" x14ac:dyDescent="0.25">
      <c r="A15" s="7" t="s">
        <v>30</v>
      </c>
      <c r="B15" s="14">
        <v>220</v>
      </c>
      <c r="C15" s="14"/>
      <c r="D15" s="16">
        <f t="shared" si="0"/>
        <v>0</v>
      </c>
    </row>
    <row r="16" spans="1:4" ht="15.75" x14ac:dyDescent="0.25">
      <c r="A16" s="7" t="s">
        <v>11</v>
      </c>
      <c r="B16" s="14">
        <v>10814</v>
      </c>
      <c r="C16" s="14">
        <v>1879.5709999999999</v>
      </c>
      <c r="D16" s="16">
        <f t="shared" si="0"/>
        <v>17.380904383206953</v>
      </c>
    </row>
    <row r="17" spans="1:4" ht="15.75" x14ac:dyDescent="0.25">
      <c r="A17" s="7" t="s">
        <v>12</v>
      </c>
      <c r="B17" s="14">
        <v>5950</v>
      </c>
      <c r="C17" s="14">
        <v>251.054</v>
      </c>
      <c r="D17" s="16">
        <f t="shared" si="0"/>
        <v>4.2193949579831935</v>
      </c>
    </row>
    <row r="18" spans="1:4" ht="15.75" x14ac:dyDescent="0.25">
      <c r="A18" s="7" t="s">
        <v>13</v>
      </c>
      <c r="B18" s="14">
        <v>0</v>
      </c>
      <c r="C18" s="14">
        <v>823.21799999999996</v>
      </c>
      <c r="D18" s="16"/>
    </row>
    <row r="19" spans="1:4" s="6" customFormat="1" ht="15.75" x14ac:dyDescent="0.25">
      <c r="A19" s="5" t="s">
        <v>14</v>
      </c>
      <c r="B19" s="14">
        <v>850384.4</v>
      </c>
      <c r="C19" s="14">
        <v>24762.098000000002</v>
      </c>
      <c r="D19" s="16">
        <f t="shared" si="0"/>
        <v>2.9118711490944569</v>
      </c>
    </row>
    <row r="20" spans="1:4" s="6" customFormat="1" ht="15.75" x14ac:dyDescent="0.25">
      <c r="A20" s="5" t="s">
        <v>15</v>
      </c>
      <c r="B20" s="15">
        <f>B19+B5</f>
        <v>1363875.4</v>
      </c>
      <c r="C20" s="15">
        <f>C19+C5</f>
        <v>60329.294999999998</v>
      </c>
      <c r="D20" s="17">
        <f>C20/B20*100</f>
        <v>4.4233729122176415</v>
      </c>
    </row>
    <row r="21" spans="1:4" ht="15.75" x14ac:dyDescent="0.25">
      <c r="A21" s="7"/>
      <c r="B21" s="12"/>
      <c r="C21" s="12"/>
      <c r="D21" s="16"/>
    </row>
    <row r="22" spans="1:4" s="6" customFormat="1" ht="15.75" x14ac:dyDescent="0.25">
      <c r="A22" s="5" t="s">
        <v>16</v>
      </c>
      <c r="B22" s="11"/>
      <c r="C22" s="11"/>
      <c r="D22" s="16"/>
    </row>
    <row r="23" spans="1:4" s="6" customFormat="1" ht="15.75" x14ac:dyDescent="0.25">
      <c r="A23" s="5" t="s">
        <v>17</v>
      </c>
      <c r="B23" s="11">
        <f>B24+B25+B26+B27+B28</f>
        <v>83800.3</v>
      </c>
      <c r="C23" s="11">
        <f>C24+C25+C26+C27+C28</f>
        <v>1865.7309999999998</v>
      </c>
      <c r="D23" s="17">
        <f>C23/B23*100</f>
        <v>2.2264013374653788</v>
      </c>
    </row>
    <row r="24" spans="1:4" ht="47.25" x14ac:dyDescent="0.25">
      <c r="A24" s="7" t="s">
        <v>31</v>
      </c>
      <c r="B24" s="12">
        <v>3396</v>
      </c>
      <c r="C24" s="12">
        <v>231.93700000000001</v>
      </c>
      <c r="D24" s="16">
        <f t="shared" ref="D24:D63" si="1">C24/B24*100</f>
        <v>6.8297114252061251</v>
      </c>
    </row>
    <row r="25" spans="1:4" ht="47.25" x14ac:dyDescent="0.25">
      <c r="A25" s="7" t="s">
        <v>32</v>
      </c>
      <c r="B25" s="12">
        <v>66516</v>
      </c>
      <c r="C25" s="12">
        <v>1394.85</v>
      </c>
      <c r="D25" s="16">
        <f t="shared" si="1"/>
        <v>2.0970142522099944</v>
      </c>
    </row>
    <row r="26" spans="1:4" ht="15.75" x14ac:dyDescent="0.25">
      <c r="A26" s="7" t="s">
        <v>33</v>
      </c>
      <c r="B26" s="12"/>
      <c r="C26" s="12"/>
      <c r="D26" s="16"/>
    </row>
    <row r="27" spans="1:4" ht="15.75" x14ac:dyDescent="0.25">
      <c r="A27" s="7" t="s">
        <v>34</v>
      </c>
      <c r="B27" s="12">
        <v>700</v>
      </c>
      <c r="C27" s="12"/>
      <c r="D27" s="16">
        <f t="shared" si="1"/>
        <v>0</v>
      </c>
    </row>
    <row r="28" spans="1:4" ht="15.75" x14ac:dyDescent="0.25">
      <c r="A28" s="7" t="s">
        <v>35</v>
      </c>
      <c r="B28" s="12">
        <v>13188.3</v>
      </c>
      <c r="C28" s="12">
        <v>238.94399999999999</v>
      </c>
      <c r="D28" s="16">
        <f t="shared" si="1"/>
        <v>1.8117877209344646</v>
      </c>
    </row>
    <row r="29" spans="1:4" s="6" customFormat="1" ht="15.75" x14ac:dyDescent="0.25">
      <c r="A29" s="5" t="s">
        <v>18</v>
      </c>
      <c r="B29" s="11">
        <f>B30</f>
        <v>1571.1</v>
      </c>
      <c r="C29" s="11">
        <f>C30</f>
        <v>0</v>
      </c>
      <c r="D29" s="16">
        <f t="shared" si="1"/>
        <v>0</v>
      </c>
    </row>
    <row r="30" spans="1:4" ht="15.75" x14ac:dyDescent="0.25">
      <c r="A30" s="7" t="s">
        <v>36</v>
      </c>
      <c r="B30" s="12">
        <v>1571.1</v>
      </c>
      <c r="C30" s="12"/>
      <c r="D30" s="16">
        <f t="shared" si="1"/>
        <v>0</v>
      </c>
    </row>
    <row r="31" spans="1:4" s="6" customFormat="1" ht="15.75" x14ac:dyDescent="0.25">
      <c r="A31" s="5" t="s">
        <v>19</v>
      </c>
      <c r="B31" s="11">
        <f>B32</f>
        <v>3051</v>
      </c>
      <c r="C31" s="11">
        <f>C32</f>
        <v>34</v>
      </c>
      <c r="D31" s="17">
        <f>C31/B31*100</f>
        <v>1.1143887250081941</v>
      </c>
    </row>
    <row r="32" spans="1:4" ht="31.5" x14ac:dyDescent="0.25">
      <c r="A32" s="7" t="s">
        <v>37</v>
      </c>
      <c r="B32" s="12">
        <v>3051</v>
      </c>
      <c r="C32" s="12">
        <v>34</v>
      </c>
      <c r="D32" s="16">
        <f t="shared" si="1"/>
        <v>1.1143887250081941</v>
      </c>
    </row>
    <row r="33" spans="1:4" s="6" customFormat="1" ht="15.75" x14ac:dyDescent="0.25">
      <c r="A33" s="5" t="s">
        <v>20</v>
      </c>
      <c r="B33" s="11">
        <f>SUM(B34:B38)</f>
        <v>88645.400000000009</v>
      </c>
      <c r="C33" s="11">
        <f>SUM(C34:C38)</f>
        <v>1850.5</v>
      </c>
      <c r="D33" s="17">
        <f>C33/B33*100</f>
        <v>2.0875307686580462</v>
      </c>
    </row>
    <row r="34" spans="1:4" ht="15.75" x14ac:dyDescent="0.25">
      <c r="A34" s="7" t="s">
        <v>64</v>
      </c>
      <c r="B34" s="12">
        <v>250</v>
      </c>
      <c r="C34" s="12"/>
      <c r="D34" s="16">
        <f t="shared" si="1"/>
        <v>0</v>
      </c>
    </row>
    <row r="35" spans="1:4" ht="15.75" x14ac:dyDescent="0.25">
      <c r="A35" s="7" t="s">
        <v>38</v>
      </c>
      <c r="B35" s="12">
        <v>9800.1</v>
      </c>
      <c r="C35" s="12">
        <v>663.75</v>
      </c>
      <c r="D35" s="16">
        <f t="shared" si="1"/>
        <v>6.7728900725502807</v>
      </c>
    </row>
    <row r="36" spans="1:4" ht="15.75" x14ac:dyDescent="0.25">
      <c r="A36" s="7" t="s">
        <v>39</v>
      </c>
      <c r="B36" s="12">
        <v>270</v>
      </c>
      <c r="C36" s="12"/>
      <c r="D36" s="16">
        <f t="shared" si="1"/>
        <v>0</v>
      </c>
    </row>
    <row r="37" spans="1:4" ht="15.75" x14ac:dyDescent="0.25">
      <c r="A37" s="7" t="s">
        <v>40</v>
      </c>
      <c r="B37" s="12">
        <v>74407</v>
      </c>
      <c r="C37" s="12">
        <v>1186.75</v>
      </c>
      <c r="D37" s="16">
        <f t="shared" si="1"/>
        <v>1.5949440240837558</v>
      </c>
    </row>
    <row r="38" spans="1:4" ht="15.75" x14ac:dyDescent="0.25">
      <c r="A38" s="7" t="s">
        <v>41</v>
      </c>
      <c r="B38" s="12">
        <v>3918.3</v>
      </c>
      <c r="C38" s="12"/>
      <c r="D38" s="16">
        <f t="shared" si="1"/>
        <v>0</v>
      </c>
    </row>
    <row r="39" spans="1:4" s="6" customFormat="1" ht="15.75" x14ac:dyDescent="0.25">
      <c r="A39" s="5" t="s">
        <v>21</v>
      </c>
      <c r="B39" s="11">
        <f>B40+B41+B42+B43</f>
        <v>108395.79999999999</v>
      </c>
      <c r="C39" s="11">
        <f>C40+C41+C42+C43</f>
        <v>155.726</v>
      </c>
      <c r="D39" s="17">
        <f>C39/B39*100</f>
        <v>0.14366423791327709</v>
      </c>
    </row>
    <row r="40" spans="1:4" ht="15.75" x14ac:dyDescent="0.25">
      <c r="A40" s="7" t="s">
        <v>42</v>
      </c>
      <c r="B40" s="12">
        <v>51546.7</v>
      </c>
      <c r="C40" s="12">
        <v>155.726</v>
      </c>
      <c r="D40" s="16">
        <f t="shared" si="1"/>
        <v>0.30210663340233229</v>
      </c>
    </row>
    <row r="41" spans="1:4" ht="15.75" x14ac:dyDescent="0.25">
      <c r="A41" s="7" t="s">
        <v>43</v>
      </c>
      <c r="B41" s="12">
        <v>43599.1</v>
      </c>
      <c r="C41" s="12"/>
      <c r="D41" s="16">
        <f t="shared" si="1"/>
        <v>0</v>
      </c>
    </row>
    <row r="42" spans="1:4" ht="15.75" x14ac:dyDescent="0.25">
      <c r="A42" s="7" t="s">
        <v>44</v>
      </c>
      <c r="B42" s="12">
        <v>5050</v>
      </c>
      <c r="C42" s="12"/>
      <c r="D42" s="16">
        <f t="shared" si="1"/>
        <v>0</v>
      </c>
    </row>
    <row r="43" spans="1:4" ht="15.75" x14ac:dyDescent="0.25">
      <c r="A43" s="7" t="s">
        <v>45</v>
      </c>
      <c r="B43" s="12">
        <v>8200</v>
      </c>
      <c r="C43" s="12"/>
      <c r="D43" s="16">
        <f t="shared" si="1"/>
        <v>0</v>
      </c>
    </row>
    <row r="44" spans="1:4" s="6" customFormat="1" ht="15.75" x14ac:dyDescent="0.25">
      <c r="A44" s="5" t="s">
        <v>22</v>
      </c>
      <c r="B44" s="11">
        <f>SUM(B45:B50)</f>
        <v>882077.1</v>
      </c>
      <c r="C44" s="11">
        <f>SUM(C45:C50)</f>
        <v>52929.915000000001</v>
      </c>
      <c r="D44" s="17">
        <f>C44/B44*100</f>
        <v>6.0005996074492813</v>
      </c>
    </row>
    <row r="45" spans="1:4" ht="15.75" x14ac:dyDescent="0.25">
      <c r="A45" s="7" t="s">
        <v>46</v>
      </c>
      <c r="B45" s="12">
        <v>285865.7</v>
      </c>
      <c r="C45" s="12">
        <v>15523.291999999999</v>
      </c>
      <c r="D45" s="16">
        <f t="shared" si="1"/>
        <v>5.4302744260679052</v>
      </c>
    </row>
    <row r="46" spans="1:4" ht="15.75" x14ac:dyDescent="0.25">
      <c r="A46" s="7" t="s">
        <v>47</v>
      </c>
      <c r="B46" s="12">
        <v>456670.7</v>
      </c>
      <c r="C46" s="12">
        <v>25264.02</v>
      </c>
      <c r="D46" s="16">
        <f t="shared" si="1"/>
        <v>5.5322182920866174</v>
      </c>
    </row>
    <row r="47" spans="1:4" ht="15.75" x14ac:dyDescent="0.25">
      <c r="A47" s="7" t="s">
        <v>65</v>
      </c>
      <c r="B47" s="12">
        <v>82476</v>
      </c>
      <c r="C47" s="12">
        <v>10760.46</v>
      </c>
      <c r="D47" s="16">
        <f t="shared" si="1"/>
        <v>13.046777244289245</v>
      </c>
    </row>
    <row r="48" spans="1:4" ht="15.75" customHeight="1" x14ac:dyDescent="0.25">
      <c r="A48" s="7" t="s">
        <v>48</v>
      </c>
      <c r="B48" s="12">
        <v>500</v>
      </c>
      <c r="C48" s="12">
        <v>1.4</v>
      </c>
      <c r="D48" s="16">
        <f t="shared" si="1"/>
        <v>0.27999999999999997</v>
      </c>
    </row>
    <row r="49" spans="1:4" ht="15.75" x14ac:dyDescent="0.25">
      <c r="A49" s="7" t="s">
        <v>50</v>
      </c>
      <c r="B49" s="12">
        <v>30501.7</v>
      </c>
      <c r="C49" s="12">
        <v>900</v>
      </c>
      <c r="D49" s="16">
        <f t="shared" si="1"/>
        <v>2.9506552093817717</v>
      </c>
    </row>
    <row r="50" spans="1:4" ht="15.75" x14ac:dyDescent="0.25">
      <c r="A50" s="8" t="s">
        <v>49</v>
      </c>
      <c r="B50" s="12">
        <v>26063</v>
      </c>
      <c r="C50" s="12">
        <v>480.74299999999999</v>
      </c>
      <c r="D50" s="16">
        <f t="shared" si="1"/>
        <v>1.8445420711353258</v>
      </c>
    </row>
    <row r="51" spans="1:4" s="6" customFormat="1" ht="15.75" x14ac:dyDescent="0.25">
      <c r="A51" s="5" t="s">
        <v>23</v>
      </c>
      <c r="B51" s="11">
        <f>B52</f>
        <v>42713</v>
      </c>
      <c r="C51" s="11">
        <f>C52</f>
        <v>3602</v>
      </c>
      <c r="D51" s="17">
        <f>C51/B51*100</f>
        <v>8.4330297567485299</v>
      </c>
    </row>
    <row r="52" spans="1:4" ht="15.75" x14ac:dyDescent="0.25">
      <c r="A52" s="7" t="s">
        <v>51</v>
      </c>
      <c r="B52" s="12">
        <v>42713</v>
      </c>
      <c r="C52" s="12">
        <v>3602</v>
      </c>
      <c r="D52" s="16">
        <f t="shared" si="1"/>
        <v>8.4330297567485299</v>
      </c>
    </row>
    <row r="53" spans="1:4" s="6" customFormat="1" ht="15.75" x14ac:dyDescent="0.25">
      <c r="A53" s="5" t="s">
        <v>60</v>
      </c>
      <c r="B53" s="11">
        <f>B54+B55+B56</f>
        <v>76514.7</v>
      </c>
      <c r="C53" s="11">
        <f>C54+C55+C56</f>
        <v>119</v>
      </c>
      <c r="D53" s="17">
        <f>C53/B53*100</f>
        <v>0.1555256702306877</v>
      </c>
    </row>
    <row r="54" spans="1:4" ht="15.75" x14ac:dyDescent="0.25">
      <c r="A54" s="7" t="s">
        <v>52</v>
      </c>
      <c r="B54" s="12">
        <v>360</v>
      </c>
      <c r="C54" s="12"/>
      <c r="D54" s="16">
        <f t="shared" si="1"/>
        <v>0</v>
      </c>
    </row>
    <row r="55" spans="1:4" ht="15.75" x14ac:dyDescent="0.25">
      <c r="A55" s="7" t="s">
        <v>53</v>
      </c>
      <c r="B55" s="12">
        <v>18924.3</v>
      </c>
      <c r="C55" s="12">
        <v>119</v>
      </c>
      <c r="D55" s="16">
        <f t="shared" si="1"/>
        <v>0.62882114529995825</v>
      </c>
    </row>
    <row r="56" spans="1:4" ht="15.75" x14ac:dyDescent="0.25">
      <c r="A56" s="7" t="s">
        <v>54</v>
      </c>
      <c r="B56" s="12">
        <v>57230.400000000001</v>
      </c>
      <c r="C56" s="12"/>
      <c r="D56" s="16">
        <f t="shared" si="1"/>
        <v>0</v>
      </c>
    </row>
    <row r="57" spans="1:4" s="6" customFormat="1" ht="15.75" x14ac:dyDescent="0.25">
      <c r="A57" s="5" t="s">
        <v>24</v>
      </c>
      <c r="B57" s="11">
        <f>B58</f>
        <v>31666</v>
      </c>
      <c r="C57" s="11">
        <f>C58</f>
        <v>1715.05</v>
      </c>
      <c r="D57" s="17">
        <f>C57/B57*100</f>
        <v>5.4160613907661217</v>
      </c>
    </row>
    <row r="58" spans="1:4" ht="15.75" x14ac:dyDescent="0.25">
      <c r="A58" s="7" t="s">
        <v>55</v>
      </c>
      <c r="B58" s="12">
        <v>31666</v>
      </c>
      <c r="C58" s="12">
        <v>1715.05</v>
      </c>
      <c r="D58" s="16">
        <f t="shared" si="1"/>
        <v>5.4160613907661217</v>
      </c>
    </row>
    <row r="59" spans="1:4" s="6" customFormat="1" ht="15.75" x14ac:dyDescent="0.25">
      <c r="A59" s="5" t="s">
        <v>25</v>
      </c>
      <c r="B59" s="11">
        <f>B60+B61</f>
        <v>2005</v>
      </c>
      <c r="C59" s="11">
        <f>C60+C61</f>
        <v>0</v>
      </c>
      <c r="D59" s="16">
        <f t="shared" si="1"/>
        <v>0</v>
      </c>
    </row>
    <row r="60" spans="1:4" ht="15.75" x14ac:dyDescent="0.25">
      <c r="A60" s="7" t="s">
        <v>56</v>
      </c>
      <c r="B60" s="12">
        <v>1260</v>
      </c>
      <c r="C60" s="12"/>
      <c r="D60" s="16">
        <f t="shared" si="1"/>
        <v>0</v>
      </c>
    </row>
    <row r="61" spans="1:4" ht="15.75" x14ac:dyDescent="0.25">
      <c r="A61" s="7" t="s">
        <v>57</v>
      </c>
      <c r="B61" s="12">
        <v>745</v>
      </c>
      <c r="C61" s="12"/>
      <c r="D61" s="16">
        <f t="shared" si="1"/>
        <v>0</v>
      </c>
    </row>
    <row r="62" spans="1:4" s="6" customFormat="1" ht="31.5" x14ac:dyDescent="0.25">
      <c r="A62" s="5" t="s">
        <v>59</v>
      </c>
      <c r="B62" s="11">
        <f>B63+B64</f>
        <v>43436</v>
      </c>
      <c r="C62" s="11">
        <f>C63+C64</f>
        <v>3619.665</v>
      </c>
      <c r="D62" s="17">
        <f>C62/B62*100</f>
        <v>8.333329496270375</v>
      </c>
    </row>
    <row r="63" spans="1:4" s="6" customFormat="1" ht="31.5" x14ac:dyDescent="0.25">
      <c r="A63" s="7" t="s">
        <v>58</v>
      </c>
      <c r="B63" s="12">
        <v>43436</v>
      </c>
      <c r="C63" s="12">
        <v>3619.665</v>
      </c>
      <c r="D63" s="16">
        <f t="shared" si="1"/>
        <v>8.333329496270375</v>
      </c>
    </row>
    <row r="64" spans="1:4" s="6" customFormat="1" ht="15.75" x14ac:dyDescent="0.25">
      <c r="A64" s="7" t="s">
        <v>61</v>
      </c>
      <c r="B64" s="12"/>
      <c r="C64" s="12"/>
      <c r="D64" s="16"/>
    </row>
    <row r="65" spans="1:4" ht="15.75" x14ac:dyDescent="0.25">
      <c r="A65" s="5" t="s">
        <v>26</v>
      </c>
      <c r="B65" s="11">
        <f>B62+B59+B57+B53+B51+B44+B39+B33+B31+B29+B23</f>
        <v>1363875.4000000001</v>
      </c>
      <c r="C65" s="11">
        <f>C23+C29+C31+C33+C39+C44+C51+C53+C57+C59+C62</f>
        <v>65891.587</v>
      </c>
      <c r="D65" s="17">
        <f>C65/B65*100</f>
        <v>4.8312028356842562</v>
      </c>
    </row>
    <row r="66" spans="1:4" ht="15.75" x14ac:dyDescent="0.25">
      <c r="A66" s="5" t="s">
        <v>27</v>
      </c>
      <c r="B66" s="11">
        <f>B20-B65</f>
        <v>0</v>
      </c>
      <c r="C66" s="11">
        <f>C20-C65</f>
        <v>-5562.2920000000013</v>
      </c>
      <c r="D66" s="11"/>
    </row>
  </sheetData>
  <mergeCells count="1">
    <mergeCell ref="A1:D1"/>
  </mergeCells>
  <pageMargins left="0.70866141732283472" right="0" top="0" bottom="0" header="0" footer="0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район3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2018-05-17T09:41:11Z</dcterms:modified>
</cp:coreProperties>
</file>