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йон3" sheetId="3" r:id="rId1"/>
  </sheets>
  <calcPr calcId="145621" iterateDelta="1E-4"/>
</workbook>
</file>

<file path=xl/calcChain.xml><?xml version="1.0" encoding="utf-8"?>
<calcChain xmlns="http://schemas.openxmlformats.org/spreadsheetml/2006/main">
  <c r="C23" i="3" l="1"/>
  <c r="B23" i="3"/>
  <c r="D27" i="3"/>
  <c r="D26" i="3"/>
  <c r="C65" i="3" l="1"/>
  <c r="B65" i="3"/>
  <c r="C32" i="3"/>
  <c r="D67" i="3"/>
  <c r="D35" i="3"/>
  <c r="D34" i="3"/>
  <c r="D68" i="3" l="1"/>
  <c r="B32" i="3"/>
  <c r="D19" i="3" l="1"/>
  <c r="D17" i="3"/>
  <c r="D16" i="3"/>
  <c r="D15" i="3"/>
  <c r="D14" i="3"/>
  <c r="D13" i="3"/>
  <c r="D11" i="3"/>
  <c r="D10" i="3"/>
  <c r="D8" i="3"/>
  <c r="D7" i="3"/>
  <c r="D6" i="3"/>
  <c r="D31" i="3"/>
  <c r="D29" i="3"/>
  <c r="D28" i="3"/>
  <c r="D25" i="3"/>
  <c r="D24" i="3"/>
  <c r="D33" i="3"/>
  <c r="D41" i="3"/>
  <c r="D40" i="3"/>
  <c r="D39" i="3"/>
  <c r="D38" i="3"/>
  <c r="D37" i="3"/>
  <c r="D46" i="3"/>
  <c r="D45" i="3"/>
  <c r="D44" i="3"/>
  <c r="D43" i="3"/>
  <c r="D53" i="3"/>
  <c r="D52" i="3"/>
  <c r="D50" i="3"/>
  <c r="D49" i="3"/>
  <c r="D48" i="3"/>
  <c r="D55" i="3"/>
  <c r="D59" i="3"/>
  <c r="D58" i="3"/>
  <c r="D57" i="3"/>
  <c r="D64" i="3"/>
  <c r="D63" i="3"/>
  <c r="D61" i="3"/>
  <c r="C5" i="3"/>
  <c r="B5" i="3"/>
  <c r="C47" i="3"/>
  <c r="B47" i="3"/>
  <c r="C36" i="3"/>
  <c r="B36" i="3"/>
  <c r="D5" i="3" l="1"/>
  <c r="D47" i="3"/>
  <c r="D36" i="3"/>
  <c r="C20" i="3"/>
  <c r="B20" i="3"/>
  <c r="D66" i="3"/>
  <c r="B42" i="3"/>
  <c r="C30" i="3"/>
  <c r="B30" i="3"/>
  <c r="C62" i="3"/>
  <c r="B62" i="3"/>
  <c r="C60" i="3"/>
  <c r="B60" i="3"/>
  <c r="C56" i="3"/>
  <c r="B56" i="3"/>
  <c r="C54" i="3"/>
  <c r="B54" i="3"/>
  <c r="C42" i="3"/>
  <c r="D32" i="3"/>
  <c r="D65" i="3" l="1"/>
  <c r="D62" i="3"/>
  <c r="D30" i="3"/>
  <c r="D23" i="3"/>
  <c r="D20" i="3"/>
  <c r="D60" i="3"/>
  <c r="D56" i="3"/>
  <c r="D54" i="3"/>
  <c r="D42" i="3"/>
  <c r="B69" i="3"/>
  <c r="B70" i="3" s="1"/>
  <c r="C69" i="3"/>
  <c r="C70" i="3" s="1"/>
  <c r="D69" i="3" l="1"/>
</calcChain>
</file>

<file path=xl/sharedStrings.xml><?xml version="1.0" encoding="utf-8"?>
<sst xmlns="http://schemas.openxmlformats.org/spreadsheetml/2006/main" count="72" uniqueCount="72">
  <si>
    <t>Наименование</t>
  </si>
  <si>
    <t>% исполнения</t>
  </si>
  <si>
    <t>ДОХОДЫ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</si>
  <si>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</si>
  <si>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</si>
  <si>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</si>
  <si>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</si>
  <si>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</si>
  <si>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</si>
  <si>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муниципальной собственности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</si>
  <si>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</si>
  <si>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</si>
  <si>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</si>
  <si>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</si>
  <si>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</si>
  <si>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ИТОГО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</si>
  <si>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</si>
  <si>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</si>
  <si>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</si>
  <si>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</si>
  <si>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</si>
  <si>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</si>
  <si>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</si>
  <si>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кинемотография</t>
  </si>
  <si>
    <t>Физическая культура и спорт</t>
  </si>
  <si>
    <t>Средство массовой информации</t>
  </si>
  <si>
    <t>ИТОГО расходов</t>
  </si>
  <si>
    <t>ДЕФИЦИТ (-) / ПРОФИЦИТ (+)</t>
  </si>
  <si>
    <t>(тыс.руб)</t>
  </si>
  <si>
    <t>Налоги, сборы и регулярные платежи за пользование природными ресурсами</t>
  </si>
  <si>
    <t>Доходы от оказания платных услуг (работ) и компенсации затрат государства</t>
  </si>
  <si>
    <t>0103-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</si>
  <si>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0104 -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</si>
  <si>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0111 - Резервные фонды</t>
  </si>
  <si>
    <t>0113 - Другие общегосударственные вопросы</t>
  </si>
  <si>
    <t>0203 - Мобилизационная и вневойсковая подготовка</t>
  </si>
  <si>
    <t>0309 - Защита населения и территории от чрезвычайных ситуаций природного и техногенного характера, гражданская оборона</t>
  </si>
  <si>
    <t>0405 - Сельское хозяйство и рыболовство</t>
  </si>
  <si>
    <t>0408 - Транспорт</t>
  </si>
  <si>
    <t>0409 - Дорожное хозяйство (дорожные фонды)</t>
  </si>
  <si>
    <t>0412 - Другие вопросы в области национальной экономики</t>
  </si>
  <si>
    <t>0501 - Жилищное хозяйство</t>
  </si>
  <si>
    <t>0502 - Коммунальное хозяйство</t>
  </si>
  <si>
    <t>0503 - Благоустройство</t>
  </si>
  <si>
    <t>0505 - Другие вопросы в области жилищно-коммунального хозяйства</t>
  </si>
  <si>
    <t>0701 - Дошкольное образование</t>
  </si>
  <si>
    <t>0702 - Общее образование</t>
  </si>
  <si>
    <t>0705 - Профессиональная подготовка, переподготовка и повышение квалификации</t>
  </si>
  <si>
    <t>0709 - Другие вопросы в области образования</t>
  </si>
  <si>
    <t>0707 - Молодежная политика и оздоровление детей</t>
  </si>
  <si>
    <t>0801 - Культура</t>
  </si>
  <si>
    <t>1001 - Пенсионное обеспечение</t>
  </si>
  <si>
    <t>1003 - Социальное обеспечение населения</t>
  </si>
  <si>
    <t>1004 - Охрана семьи и детства</t>
  </si>
  <si>
    <t>1101 - Физическая культура</t>
  </si>
  <si>
    <t>1201 - Телевидение и радиовещание</t>
  </si>
  <si>
    <t>1202 - Периодическая печать и издательства</t>
  </si>
  <si>
    <t>1401 - Дотации на выравнивание бюджетной обеспеченности субъектов Российской Федерации и муниципальных образований</t>
  </si>
  <si>
    <t>Межбюджетнфе трансферты общего характера бюджетам бюджетной системы Российской Федерации</t>
  </si>
  <si>
    <t>Социальная политика</t>
  </si>
  <si>
    <t>1403 - Прочие межбюджетные трансферты общего характера</t>
  </si>
  <si>
    <t>Акцизы по подакцизным товарам (продукции), производимым на территории Российской Федерации</t>
  </si>
  <si>
    <t>0401-Общеэкономические вопросы</t>
  </si>
  <si>
    <t>0703- Дополнительное образование детей</t>
  </si>
  <si>
    <t>0314- Другие вопросы в области национальной безопасности и правоохранительной деятельности</t>
  </si>
  <si>
    <t>План на  2018 год</t>
  </si>
  <si>
    <t>Отчет за текущий период 2018 года</t>
  </si>
  <si>
    <t>0105 - Судебная система</t>
  </si>
  <si>
    <t>0310 - Обеспечение пожарной безопасности</t>
  </si>
  <si>
    <t>1402 - Иные дотации</t>
  </si>
  <si>
    <t>0107 - Обеспечение проведения выборов и референдумов</t>
  </si>
  <si>
    <t>Отчет об исполнении  бюджета муниципального  района Мелеузовский район Республики Башкортостан за январь-ноябрь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</si>
</sst>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 shrinkToFit="1"/>
    </xf>
    <xf numFmtId="0" fontId="2" fillId="0" borderId="0" xfId="0" applyFont="1" applyFill="1"/>
    <xf numFmtId="49" fontId="3" fillId="0" borderId="1" xfId="0" applyNumberFormat="1" applyFont="1" applyFill="1" applyBorder="1" applyAlignment="1">
      <alignment wrapText="1" shrinkToFit="1"/>
    </xf>
    <xf numFmtId="49" fontId="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164" fontId="3" fillId="0" borderId="1" xfId="0" applyNumberFormat="1" applyFont="1" applyFill="1" applyBorder="1"/>
    <xf numFmtId="164" fontId="4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0" fontId="5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zoomScaleNormal="100" workbookViewId="0">
      <selection activeCell="B20" sqref="B20"/>
    </sheetView>
  </sheetViews>
  <sheetFormatPr defaultColWidth="9.140625" defaultRowHeight="15" x14ac:dyDescent="0.25"/>
  <cols>
    <col min="1" max="1" width="84.140625" style="2" customWidth="1"/>
    <col min="2" max="2" width="15.85546875" style="1" customWidth="1"/>
    <col min="3" max="3" width="17.42578125" style="1" customWidth="1"/>
    <col min="4" max="4" width="15.140625" style="1" customWidth="1"/>
    <col min="5" max="16384" width="9.140625" style="1"/>
  </cols>
  <sheetData>
    <row r="1" spans="1:4" ht="39" customHeight="1" x14ac:dyDescent="0.25">
      <c r="A1" s="18" t="s">
        <v>71</v>
      </c>
      <c r="B1" s="18"/>
      <c r="C1" s="18"/>
      <c r="D1" s="18"/>
    </row>
    <row r="2" spans="1:4" x14ac:dyDescent="0.25">
      <c r="D2" s="3" t="s">
        <v>28</v>
      </c>
    </row>
    <row r="3" spans="1:4" ht="57" x14ac:dyDescent="0.25">
      <c r="A3" s="9" t="s">
        <v>0</v>
      </c>
      <c r="B3" s="10" t="s">
        <v>65</v>
      </c>
      <c r="C3" s="10" t="s">
        <v>66</v>
      </c>
      <c r="D3" s="10" t="s">
        <v>1</v>
      </c>
    </row>
    <row r="4" spans="1:4" s="6" customFormat="1" ht="15.75" x14ac:dyDescent="0.25">
      <c r="A4" s="5" t="s">
        <v>2</v>
      </c>
      <c r="B4" s="4"/>
      <c r="C4" s="4"/>
      <c r="D4" s="16"/>
    </row>
    <row r="5" spans="1:4" s="6" customFormat="1" ht="15.75" x14ac:dyDescent="0.25">
      <c r="A5" s="5" t="s">
        <v>3</v>
      </c>
      <c r="B5" s="13">
        <f>SUM(B6:B18)</f>
        <v>539108</v>
      </c>
      <c r="C5" s="13">
        <f>SUM(C6:C18)</f>
        <v>528468.85</v>
      </c>
      <c r="D5" s="17">
        <f>C5/B5*100</f>
        <v>98.026527152258907</v>
      </c>
    </row>
    <row r="6" spans="1:4" ht="15.75" x14ac:dyDescent="0.25">
      <c r="A6" s="7" t="s">
        <v>4</v>
      </c>
      <c r="B6" s="14">
        <v>325347</v>
      </c>
      <c r="C6" s="14">
        <v>285609.67</v>
      </c>
      <c r="D6" s="16">
        <f t="shared" ref="D6:D19" si="0">C6/B6*100</f>
        <v>87.786169843275019</v>
      </c>
    </row>
    <row r="7" spans="1:4" ht="31.5" x14ac:dyDescent="0.25">
      <c r="A7" s="7" t="s">
        <v>61</v>
      </c>
      <c r="B7" s="14">
        <v>16739</v>
      </c>
      <c r="C7" s="14">
        <v>18137.52</v>
      </c>
      <c r="D7" s="16">
        <f t="shared" si="0"/>
        <v>108.35485990799928</v>
      </c>
    </row>
    <row r="8" spans="1:4" ht="15.75" x14ac:dyDescent="0.25">
      <c r="A8" s="7" t="s">
        <v>5</v>
      </c>
      <c r="B8" s="14">
        <v>109352</v>
      </c>
      <c r="C8" s="14">
        <v>110728.78</v>
      </c>
      <c r="D8" s="16">
        <f t="shared" si="0"/>
        <v>101.25903504279756</v>
      </c>
    </row>
    <row r="9" spans="1:4" ht="15.75" x14ac:dyDescent="0.25">
      <c r="A9" s="7" t="s">
        <v>6</v>
      </c>
      <c r="B9" s="14">
        <v>8890</v>
      </c>
      <c r="C9" s="14">
        <v>10736.37</v>
      </c>
      <c r="D9" s="16"/>
    </row>
    <row r="10" spans="1:4" ht="15.75" x14ac:dyDescent="0.25">
      <c r="A10" s="7" t="s">
        <v>29</v>
      </c>
      <c r="B10" s="14">
        <v>1500</v>
      </c>
      <c r="C10" s="14">
        <v>1128.33</v>
      </c>
      <c r="D10" s="16">
        <f t="shared" si="0"/>
        <v>75.221999999999994</v>
      </c>
    </row>
    <row r="11" spans="1:4" ht="15.75" x14ac:dyDescent="0.25">
      <c r="A11" s="7" t="s">
        <v>7</v>
      </c>
      <c r="B11" s="14">
        <v>7940</v>
      </c>
      <c r="C11" s="14">
        <v>9657.2099999999991</v>
      </c>
      <c r="D11" s="16">
        <f t="shared" si="0"/>
        <v>121.62732997481108</v>
      </c>
    </row>
    <row r="12" spans="1:4" ht="31.5" x14ac:dyDescent="0.25">
      <c r="A12" s="7" t="s">
        <v>8</v>
      </c>
      <c r="B12" s="14">
        <v>0</v>
      </c>
      <c r="C12" s="14">
        <v>0</v>
      </c>
      <c r="D12" s="16"/>
    </row>
    <row r="13" spans="1:4" ht="31.5" x14ac:dyDescent="0.25">
      <c r="A13" s="7" t="s">
        <v>9</v>
      </c>
      <c r="B13" s="14">
        <v>47166</v>
      </c>
      <c r="C13" s="14">
        <v>62568.79</v>
      </c>
      <c r="D13" s="16">
        <f t="shared" si="0"/>
        <v>132.65655344951873</v>
      </c>
    </row>
    <row r="14" spans="1:4" ht="15.75" x14ac:dyDescent="0.25">
      <c r="A14" s="7" t="s">
        <v>10</v>
      </c>
      <c r="B14" s="14">
        <v>2858</v>
      </c>
      <c r="C14" s="14">
        <v>1341.93</v>
      </c>
      <c r="D14" s="16">
        <f t="shared" si="0"/>
        <v>46.95346396081176</v>
      </c>
    </row>
    <row r="15" spans="1:4" ht="15.75" x14ac:dyDescent="0.25">
      <c r="A15" s="7" t="s">
        <v>30</v>
      </c>
      <c r="B15" s="14">
        <v>320</v>
      </c>
      <c r="C15" s="14">
        <v>360.61</v>
      </c>
      <c r="D15" s="16">
        <f t="shared" si="0"/>
        <v>112.690625</v>
      </c>
    </row>
    <row r="16" spans="1:4" ht="15.75" x14ac:dyDescent="0.25">
      <c r="A16" s="7" t="s">
        <v>11</v>
      </c>
      <c r="B16" s="14">
        <v>13700</v>
      </c>
      <c r="C16" s="14">
        <v>21566.74</v>
      </c>
      <c r="D16" s="16">
        <f t="shared" si="0"/>
        <v>157.42145985401461</v>
      </c>
    </row>
    <row r="17" spans="1:4" ht="15.75" x14ac:dyDescent="0.25">
      <c r="A17" s="7" t="s">
        <v>12</v>
      </c>
      <c r="B17" s="14">
        <v>5096</v>
      </c>
      <c r="C17" s="14">
        <v>5127.0200000000004</v>
      </c>
      <c r="D17" s="16">
        <f t="shared" si="0"/>
        <v>100.60871271585559</v>
      </c>
    </row>
    <row r="18" spans="1:4" ht="15.75" x14ac:dyDescent="0.25">
      <c r="A18" s="7" t="s">
        <v>13</v>
      </c>
      <c r="B18" s="14">
        <v>200</v>
      </c>
      <c r="C18" s="14">
        <v>1505.88</v>
      </c>
      <c r="D18" s="16"/>
    </row>
    <row r="19" spans="1:4" s="6" customFormat="1" ht="15.75" x14ac:dyDescent="0.25">
      <c r="A19" s="5" t="s">
        <v>14</v>
      </c>
      <c r="B19" s="14">
        <v>1124508.54</v>
      </c>
      <c r="C19" s="14">
        <v>971472.24</v>
      </c>
      <c r="D19" s="16">
        <f t="shared" si="0"/>
        <v>86.390828121234193</v>
      </c>
    </row>
    <row r="20" spans="1:4" s="6" customFormat="1" ht="15.75" x14ac:dyDescent="0.25">
      <c r="A20" s="5" t="s">
        <v>15</v>
      </c>
      <c r="B20" s="15">
        <f>B19+B5</f>
        <v>1663616.54</v>
      </c>
      <c r="C20" s="15">
        <f>C19+C5</f>
        <v>1499941.0899999999</v>
      </c>
      <c r="D20" s="17">
        <f>C20/B20*100</f>
        <v>90.161467738232503</v>
      </c>
    </row>
    <row r="21" spans="1:4" ht="15.75" x14ac:dyDescent="0.25">
      <c r="A21" s="7"/>
      <c r="B21" s="12"/>
      <c r="C21" s="12"/>
      <c r="D21" s="16"/>
    </row>
    <row r="22" spans="1:4" s="6" customFormat="1" ht="15.75" x14ac:dyDescent="0.25">
      <c r="A22" s="5" t="s">
        <v>16</v>
      </c>
      <c r="B22" s="11"/>
      <c r="C22" s="11"/>
      <c r="D22" s="16"/>
    </row>
    <row r="23" spans="1:4" s="6" customFormat="1" ht="15.75" x14ac:dyDescent="0.25">
      <c r="A23" s="5" t="s">
        <v>17</v>
      </c>
      <c r="B23" s="11">
        <f>B24+B25+B26+B28+B29+B27</f>
        <v>115800.11000000002</v>
      </c>
      <c r="C23" s="11">
        <f>C24+C25+C26+C28+C29+C27</f>
        <v>90770.8</v>
      </c>
      <c r="D23" s="17">
        <f>C23/B23*100</f>
        <v>78.385763191416643</v>
      </c>
    </row>
    <row r="24" spans="1:4" ht="47.25" x14ac:dyDescent="0.25">
      <c r="A24" s="7" t="s">
        <v>31</v>
      </c>
      <c r="B24" s="12">
        <v>4190.3</v>
      </c>
      <c r="C24" s="12">
        <v>3456.87</v>
      </c>
      <c r="D24" s="16">
        <f t="shared" ref="D24:D68" si="1">C24/B24*100</f>
        <v>82.496957258430186</v>
      </c>
    </row>
    <row r="25" spans="1:4" ht="47.25" x14ac:dyDescent="0.25">
      <c r="A25" s="7" t="s">
        <v>32</v>
      </c>
      <c r="B25" s="12">
        <v>87592.3</v>
      </c>
      <c r="C25" s="12">
        <v>70150.02</v>
      </c>
      <c r="D25" s="16">
        <f t="shared" si="1"/>
        <v>80.086971115040939</v>
      </c>
    </row>
    <row r="26" spans="1:4" ht="15.75" x14ac:dyDescent="0.25">
      <c r="A26" s="7" t="s">
        <v>67</v>
      </c>
      <c r="B26" s="12">
        <v>187.61</v>
      </c>
      <c r="C26" s="12">
        <v>99.88</v>
      </c>
      <c r="D26" s="16">
        <f t="shared" si="1"/>
        <v>53.238100314482161</v>
      </c>
    </row>
    <row r="27" spans="1:4" ht="15.75" x14ac:dyDescent="0.25">
      <c r="A27" s="7" t="s">
        <v>70</v>
      </c>
      <c r="B27" s="12">
        <v>518</v>
      </c>
      <c r="C27" s="12">
        <v>518</v>
      </c>
      <c r="D27" s="16">
        <f t="shared" si="1"/>
        <v>100</v>
      </c>
    </row>
    <row r="28" spans="1:4" ht="15.75" x14ac:dyDescent="0.25">
      <c r="A28" s="7" t="s">
        <v>33</v>
      </c>
      <c r="B28" s="12">
        <v>800</v>
      </c>
      <c r="C28" s="12"/>
      <c r="D28" s="16">
        <f t="shared" si="1"/>
        <v>0</v>
      </c>
    </row>
    <row r="29" spans="1:4" ht="15.75" x14ac:dyDescent="0.25">
      <c r="A29" s="7" t="s">
        <v>34</v>
      </c>
      <c r="B29" s="12">
        <v>22511.9</v>
      </c>
      <c r="C29" s="12">
        <v>16546.03</v>
      </c>
      <c r="D29" s="16">
        <f t="shared" si="1"/>
        <v>73.499038286417402</v>
      </c>
    </row>
    <row r="30" spans="1:4" s="6" customFormat="1" ht="15.75" x14ac:dyDescent="0.25">
      <c r="A30" s="5" t="s">
        <v>18</v>
      </c>
      <c r="B30" s="11">
        <f>B31</f>
        <v>1735.3</v>
      </c>
      <c r="C30" s="11">
        <f>C31</f>
        <v>1735.3</v>
      </c>
      <c r="D30" s="16">
        <f t="shared" si="1"/>
        <v>100</v>
      </c>
    </row>
    <row r="31" spans="1:4" ht="15.75" x14ac:dyDescent="0.25">
      <c r="A31" s="7" t="s">
        <v>35</v>
      </c>
      <c r="B31" s="12">
        <v>1735.3</v>
      </c>
      <c r="C31" s="12">
        <v>1735.3</v>
      </c>
      <c r="D31" s="16">
        <f t="shared" si="1"/>
        <v>100</v>
      </c>
    </row>
    <row r="32" spans="1:4" s="6" customFormat="1" ht="15.75" x14ac:dyDescent="0.25">
      <c r="A32" s="5" t="s">
        <v>19</v>
      </c>
      <c r="B32" s="11">
        <f>SUM(B33:B35)</f>
        <v>7676.9599999999991</v>
      </c>
      <c r="C32" s="11">
        <f>SUM(C33:C35)</f>
        <v>6926.23</v>
      </c>
      <c r="D32" s="17">
        <f>C32/B32*100</f>
        <v>90.220998937079273</v>
      </c>
    </row>
    <row r="33" spans="1:4" ht="31.5" x14ac:dyDescent="0.25">
      <c r="A33" s="7" t="s">
        <v>36</v>
      </c>
      <c r="B33" s="12">
        <v>3161</v>
      </c>
      <c r="C33" s="12">
        <v>2420.96</v>
      </c>
      <c r="D33" s="16">
        <f t="shared" si="1"/>
        <v>76.58842138563746</v>
      </c>
    </row>
    <row r="34" spans="1:4" ht="15.75" x14ac:dyDescent="0.25">
      <c r="A34" s="7" t="s">
        <v>68</v>
      </c>
      <c r="B34" s="12">
        <v>1177.4000000000001</v>
      </c>
      <c r="C34" s="12">
        <v>1177.4000000000001</v>
      </c>
      <c r="D34" s="16">
        <f t="shared" si="1"/>
        <v>100</v>
      </c>
    </row>
    <row r="35" spans="1:4" ht="31.5" x14ac:dyDescent="0.25">
      <c r="A35" s="7" t="s">
        <v>64</v>
      </c>
      <c r="B35" s="12">
        <v>3338.56</v>
      </c>
      <c r="C35" s="12">
        <v>3327.87</v>
      </c>
      <c r="D35" s="16">
        <f t="shared" si="1"/>
        <v>99.679802070353688</v>
      </c>
    </row>
    <row r="36" spans="1:4" s="6" customFormat="1" ht="15.75" x14ac:dyDescent="0.25">
      <c r="A36" s="5" t="s">
        <v>20</v>
      </c>
      <c r="B36" s="11">
        <f>SUM(B37:B41)</f>
        <v>132200.84</v>
      </c>
      <c r="C36" s="11">
        <f>SUM(C37:C41)</f>
        <v>103973.97900000001</v>
      </c>
      <c r="D36" s="17">
        <f>C36/B36*100</f>
        <v>78.648501023140255</v>
      </c>
    </row>
    <row r="37" spans="1:4" ht="15.75" x14ac:dyDescent="0.25">
      <c r="A37" s="7" t="s">
        <v>62</v>
      </c>
      <c r="B37" s="12">
        <v>250</v>
      </c>
      <c r="C37" s="12">
        <v>118.60899999999999</v>
      </c>
      <c r="D37" s="16">
        <f t="shared" si="1"/>
        <v>47.443599999999996</v>
      </c>
    </row>
    <row r="38" spans="1:4" ht="15.75" x14ac:dyDescent="0.25">
      <c r="A38" s="7" t="s">
        <v>37</v>
      </c>
      <c r="B38" s="12">
        <v>11452.3</v>
      </c>
      <c r="C38" s="12">
        <v>4544.29</v>
      </c>
      <c r="D38" s="16">
        <f t="shared" si="1"/>
        <v>39.680151585271084</v>
      </c>
    </row>
    <row r="39" spans="1:4" ht="15.75" x14ac:dyDescent="0.25">
      <c r="A39" s="7" t="s">
        <v>38</v>
      </c>
      <c r="B39" s="12">
        <v>270</v>
      </c>
      <c r="C39" s="12">
        <v>270</v>
      </c>
      <c r="D39" s="16">
        <f t="shared" si="1"/>
        <v>100</v>
      </c>
    </row>
    <row r="40" spans="1:4" ht="15.75" x14ac:dyDescent="0.25">
      <c r="A40" s="7" t="s">
        <v>39</v>
      </c>
      <c r="B40" s="12">
        <v>101756</v>
      </c>
      <c r="C40" s="12">
        <v>87820.77</v>
      </c>
      <c r="D40" s="16">
        <f t="shared" si="1"/>
        <v>86.305249813278834</v>
      </c>
    </row>
    <row r="41" spans="1:4" ht="15.75" x14ac:dyDescent="0.25">
      <c r="A41" s="7" t="s">
        <v>40</v>
      </c>
      <c r="B41" s="12">
        <v>18472.54</v>
      </c>
      <c r="C41" s="12">
        <v>11220.31</v>
      </c>
      <c r="D41" s="16">
        <f t="shared" si="1"/>
        <v>60.740482900564828</v>
      </c>
    </row>
    <row r="42" spans="1:4" s="6" customFormat="1" ht="15.75" x14ac:dyDescent="0.25">
      <c r="A42" s="5" t="s">
        <v>21</v>
      </c>
      <c r="B42" s="11">
        <f>B43+B44+B45+B46</f>
        <v>101882.99999999999</v>
      </c>
      <c r="C42" s="11">
        <f>C43+C44+C45+C46</f>
        <v>70590.41</v>
      </c>
      <c r="D42" s="17">
        <f>C42/B42*100</f>
        <v>69.285759155109304</v>
      </c>
    </row>
    <row r="43" spans="1:4" ht="15.75" x14ac:dyDescent="0.25">
      <c r="A43" s="7" t="s">
        <v>41</v>
      </c>
      <c r="B43" s="12">
        <v>7244.35</v>
      </c>
      <c r="C43" s="12">
        <v>6667.99</v>
      </c>
      <c r="D43" s="16">
        <f t="shared" si="1"/>
        <v>92.044006708676406</v>
      </c>
    </row>
    <row r="44" spans="1:4" ht="15.75" x14ac:dyDescent="0.25">
      <c r="A44" s="7" t="s">
        <v>42</v>
      </c>
      <c r="B44" s="12">
        <v>54314.53</v>
      </c>
      <c r="C44" s="12">
        <v>39055.31</v>
      </c>
      <c r="D44" s="16">
        <f t="shared" si="1"/>
        <v>71.905823358869156</v>
      </c>
    </row>
    <row r="45" spans="1:4" ht="15.75" x14ac:dyDescent="0.25">
      <c r="A45" s="7" t="s">
        <v>43</v>
      </c>
      <c r="B45" s="12">
        <v>32083.17</v>
      </c>
      <c r="C45" s="12">
        <v>16708.61</v>
      </c>
      <c r="D45" s="16">
        <f t="shared" si="1"/>
        <v>52.079049545291198</v>
      </c>
    </row>
    <row r="46" spans="1:4" ht="15.75" x14ac:dyDescent="0.25">
      <c r="A46" s="7" t="s">
        <v>44</v>
      </c>
      <c r="B46" s="12">
        <v>8240.9500000000007</v>
      </c>
      <c r="C46" s="12">
        <v>8158.5</v>
      </c>
      <c r="D46" s="16">
        <f t="shared" si="1"/>
        <v>98.999508551805306</v>
      </c>
    </row>
    <row r="47" spans="1:4" s="6" customFormat="1" ht="15.75" x14ac:dyDescent="0.25">
      <c r="A47" s="5" t="s">
        <v>22</v>
      </c>
      <c r="B47" s="11">
        <f>SUM(B48:B53)</f>
        <v>1085472.7</v>
      </c>
      <c r="C47" s="11">
        <f>SUM(C48:C53)</f>
        <v>921356.59</v>
      </c>
      <c r="D47" s="17">
        <f>C47/B47*100</f>
        <v>84.880678251972626</v>
      </c>
    </row>
    <row r="48" spans="1:4" ht="15.75" x14ac:dyDescent="0.25">
      <c r="A48" s="7" t="s">
        <v>45</v>
      </c>
      <c r="B48" s="12">
        <v>381246.7</v>
      </c>
      <c r="C48" s="12">
        <v>317389.53000000003</v>
      </c>
      <c r="D48" s="16">
        <f t="shared" si="1"/>
        <v>83.250433380800416</v>
      </c>
    </row>
    <row r="49" spans="1:4" ht="15.75" x14ac:dyDescent="0.25">
      <c r="A49" s="7" t="s">
        <v>46</v>
      </c>
      <c r="B49" s="12">
        <v>536873.29</v>
      </c>
      <c r="C49" s="12">
        <v>459150.65</v>
      </c>
      <c r="D49" s="16">
        <f t="shared" si="1"/>
        <v>85.523094285431853</v>
      </c>
    </row>
    <row r="50" spans="1:4" ht="15.75" x14ac:dyDescent="0.25">
      <c r="A50" s="7" t="s">
        <v>63</v>
      </c>
      <c r="B50" s="12">
        <v>100816.11</v>
      </c>
      <c r="C50" s="12">
        <v>89013.71</v>
      </c>
      <c r="D50" s="16">
        <f t="shared" si="1"/>
        <v>88.293140848223572</v>
      </c>
    </row>
    <row r="51" spans="1:4" ht="15.75" customHeight="1" x14ac:dyDescent="0.25">
      <c r="A51" s="7" t="s">
        <v>47</v>
      </c>
      <c r="B51" s="12"/>
      <c r="C51" s="12"/>
      <c r="D51" s="16"/>
    </row>
    <row r="52" spans="1:4" ht="15.75" x14ac:dyDescent="0.25">
      <c r="A52" s="7" t="s">
        <v>49</v>
      </c>
      <c r="B52" s="12">
        <v>31691.599999999999</v>
      </c>
      <c r="C52" s="12">
        <v>30881.599999999999</v>
      </c>
      <c r="D52" s="16">
        <f t="shared" si="1"/>
        <v>97.444117684181293</v>
      </c>
    </row>
    <row r="53" spans="1:4" ht="15.75" x14ac:dyDescent="0.25">
      <c r="A53" s="8" t="s">
        <v>48</v>
      </c>
      <c r="B53" s="12">
        <v>34845</v>
      </c>
      <c r="C53" s="12">
        <v>24921.1</v>
      </c>
      <c r="D53" s="16">
        <f t="shared" si="1"/>
        <v>71.519873726503079</v>
      </c>
    </row>
    <row r="54" spans="1:4" s="6" customFormat="1" ht="15.75" x14ac:dyDescent="0.25">
      <c r="A54" s="5" t="s">
        <v>23</v>
      </c>
      <c r="B54" s="11">
        <f>B55</f>
        <v>93375.985000000001</v>
      </c>
      <c r="C54" s="11">
        <f>C55</f>
        <v>92702.66</v>
      </c>
      <c r="D54" s="17">
        <f>C54/B54*100</f>
        <v>99.278909882449966</v>
      </c>
    </row>
    <row r="55" spans="1:4" ht="15.75" x14ac:dyDescent="0.25">
      <c r="A55" s="7" t="s">
        <v>50</v>
      </c>
      <c r="B55" s="12">
        <v>93375.985000000001</v>
      </c>
      <c r="C55" s="12">
        <v>92702.66</v>
      </c>
      <c r="D55" s="16">
        <f t="shared" si="1"/>
        <v>99.278909882449966</v>
      </c>
    </row>
    <row r="56" spans="1:4" s="6" customFormat="1" ht="15.75" x14ac:dyDescent="0.25">
      <c r="A56" s="5" t="s">
        <v>59</v>
      </c>
      <c r="B56" s="11">
        <f>B57+B58+B59</f>
        <v>113905.53700000001</v>
      </c>
      <c r="C56" s="11">
        <f>C57+C58+C59</f>
        <v>79346.070000000007</v>
      </c>
      <c r="D56" s="17">
        <f>C56/B56*100</f>
        <v>69.65953727078255</v>
      </c>
    </row>
    <row r="57" spans="1:4" ht="15.75" x14ac:dyDescent="0.25">
      <c r="A57" s="7" t="s">
        <v>51</v>
      </c>
      <c r="B57" s="12">
        <v>805.58699999999999</v>
      </c>
      <c r="C57" s="12">
        <v>718.39</v>
      </c>
      <c r="D57" s="16">
        <f t="shared" si="1"/>
        <v>89.175967338102524</v>
      </c>
    </row>
    <row r="58" spans="1:4" ht="15.75" x14ac:dyDescent="0.25">
      <c r="A58" s="7" t="s">
        <v>52</v>
      </c>
      <c r="B58" s="12">
        <v>35626.35</v>
      </c>
      <c r="C58" s="12">
        <v>22817.29</v>
      </c>
      <c r="D58" s="16">
        <f t="shared" si="1"/>
        <v>64.046106322988479</v>
      </c>
    </row>
    <row r="59" spans="1:4" ht="15.75" x14ac:dyDescent="0.25">
      <c r="A59" s="7" t="s">
        <v>53</v>
      </c>
      <c r="B59" s="12">
        <v>77473.600000000006</v>
      </c>
      <c r="C59" s="12">
        <v>55810.39</v>
      </c>
      <c r="D59" s="16">
        <f t="shared" si="1"/>
        <v>72.037945829288944</v>
      </c>
    </row>
    <row r="60" spans="1:4" s="6" customFormat="1" ht="15.75" x14ac:dyDescent="0.25">
      <c r="A60" s="5" t="s">
        <v>24</v>
      </c>
      <c r="B60" s="11">
        <f>B61</f>
        <v>47040.06</v>
      </c>
      <c r="C60" s="11">
        <f>C61</f>
        <v>46111.53</v>
      </c>
      <c r="D60" s="17">
        <f>C60/B60*100</f>
        <v>98.026086701420027</v>
      </c>
    </row>
    <row r="61" spans="1:4" ht="15.75" x14ac:dyDescent="0.25">
      <c r="A61" s="7" t="s">
        <v>54</v>
      </c>
      <c r="B61" s="12">
        <v>47040.06</v>
      </c>
      <c r="C61" s="12">
        <v>46111.53</v>
      </c>
      <c r="D61" s="16">
        <f t="shared" si="1"/>
        <v>98.026086701420027</v>
      </c>
    </row>
    <row r="62" spans="1:4" s="6" customFormat="1" ht="15.75" x14ac:dyDescent="0.25">
      <c r="A62" s="5" t="s">
        <v>25</v>
      </c>
      <c r="B62" s="11">
        <f>B63+B64</f>
        <v>3390</v>
      </c>
      <c r="C62" s="11">
        <f>C63+C64</f>
        <v>2617.5</v>
      </c>
      <c r="D62" s="16">
        <f t="shared" si="1"/>
        <v>77.212389380530979</v>
      </c>
    </row>
    <row r="63" spans="1:4" ht="15.75" x14ac:dyDescent="0.25">
      <c r="A63" s="7" t="s">
        <v>55</v>
      </c>
      <c r="B63" s="12">
        <v>2500</v>
      </c>
      <c r="C63" s="12">
        <v>2025</v>
      </c>
      <c r="D63" s="16">
        <f t="shared" si="1"/>
        <v>81</v>
      </c>
    </row>
    <row r="64" spans="1:4" ht="15.75" x14ac:dyDescent="0.25">
      <c r="A64" s="7" t="s">
        <v>56</v>
      </c>
      <c r="B64" s="12">
        <v>890</v>
      </c>
      <c r="C64" s="12">
        <v>592.5</v>
      </c>
      <c r="D64" s="16">
        <f t="shared" si="1"/>
        <v>66.573033707865164</v>
      </c>
    </row>
    <row r="65" spans="1:4" s="6" customFormat="1" ht="31.5" x14ac:dyDescent="0.25">
      <c r="A65" s="5" t="s">
        <v>58</v>
      </c>
      <c r="B65" s="11">
        <f>SUM(B66:B68)</f>
        <v>60569.1</v>
      </c>
      <c r="C65" s="11">
        <f>SUM(C66:C68)</f>
        <v>56303.67</v>
      </c>
      <c r="D65" s="17">
        <f>C65/B65*100</f>
        <v>92.957745781264705</v>
      </c>
    </row>
    <row r="66" spans="1:4" s="6" customFormat="1" ht="31.5" x14ac:dyDescent="0.25">
      <c r="A66" s="7" t="s">
        <v>57</v>
      </c>
      <c r="B66" s="12">
        <v>42931</v>
      </c>
      <c r="C66" s="12">
        <v>39353.379999999997</v>
      </c>
      <c r="D66" s="16">
        <f t="shared" si="1"/>
        <v>91.666581258298194</v>
      </c>
    </row>
    <row r="67" spans="1:4" s="6" customFormat="1" ht="15.75" x14ac:dyDescent="0.25">
      <c r="A67" s="7" t="s">
        <v>69</v>
      </c>
      <c r="B67" s="12">
        <v>11212.1</v>
      </c>
      <c r="C67" s="12">
        <v>11212.1</v>
      </c>
      <c r="D67" s="16">
        <f t="shared" si="1"/>
        <v>100</v>
      </c>
    </row>
    <row r="68" spans="1:4" s="6" customFormat="1" ht="15.75" x14ac:dyDescent="0.25">
      <c r="A68" s="7" t="s">
        <v>60</v>
      </c>
      <c r="B68" s="12">
        <v>6426</v>
      </c>
      <c r="C68" s="12">
        <v>5738.19</v>
      </c>
      <c r="D68" s="16">
        <f t="shared" si="1"/>
        <v>89.296451914098967</v>
      </c>
    </row>
    <row r="69" spans="1:4" ht="15.75" x14ac:dyDescent="0.25">
      <c r="A69" s="5" t="s">
        <v>26</v>
      </c>
      <c r="B69" s="11">
        <f>B65+B62+B60+B56+B54+B47+B42+B36+B32+B30+B23</f>
        <v>1763049.5920000002</v>
      </c>
      <c r="C69" s="11">
        <f>C23+C30+C32+C36+C42+C47+C54+C56+C60+C62+C65</f>
        <v>1472434.7389999998</v>
      </c>
      <c r="D69" s="17">
        <f>C69/B69*100</f>
        <v>83.516354031180299</v>
      </c>
    </row>
    <row r="70" spans="1:4" ht="15.75" x14ac:dyDescent="0.25">
      <c r="A70" s="5" t="s">
        <v>27</v>
      </c>
      <c r="B70" s="11">
        <f>B20-B69</f>
        <v>-99433.052000000142</v>
      </c>
      <c r="C70" s="11">
        <f>C20-C69</f>
        <v>27506.351000000024</v>
      </c>
      <c r="D70" s="11"/>
    </row>
  </sheetData>
  <mergeCells count="1">
    <mergeCell ref="A1:D1"/>
  </mergeCells>
  <pageMargins left="0.70866141732283472" right="0" top="0" bottom="0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2019-04-08T11:10:18Z</dcterms:modified>
</cp:coreProperties>
</file>