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A98DC33-51A2-4160-90E7-B6B755899C1D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C23" i="3" l="1"/>
  <c r="B23" i="3"/>
  <c r="D27" i="3"/>
  <c r="D26" i="3"/>
  <c r="C65" i="3" l="1"/>
  <c r="B65" i="3"/>
  <c r="C32" i="3"/>
  <c r="D67" i="3"/>
  <c r="D35" i="3"/>
  <c r="D34" i="3"/>
  <c r="D68" i="3" l="1"/>
  <c r="B32" i="3"/>
  <c r="D19" i="3" l="1"/>
  <c r="D17" i="3"/>
  <c r="D16" i="3"/>
  <c r="D15" i="3"/>
  <c r="D14" i="3"/>
  <c r="D13" i="3"/>
  <c r="D11" i="3"/>
  <c r="D10" i="3"/>
  <c r="D8" i="3"/>
  <c r="D7" i="3"/>
  <c r="D6" i="3"/>
  <c r="D31" i="3"/>
  <c r="D29" i="3"/>
  <c r="D28" i="3"/>
  <c r="D25" i="3"/>
  <c r="D24" i="3"/>
  <c r="D33" i="3"/>
  <c r="D41" i="3"/>
  <c r="D40" i="3"/>
  <c r="D39" i="3"/>
  <c r="D38" i="3"/>
  <c r="D37" i="3"/>
  <c r="D46" i="3"/>
  <c r="D45" i="3"/>
  <c r="D44" i="3"/>
  <c r="D43" i="3"/>
  <c r="D53" i="3"/>
  <c r="D52" i="3"/>
  <c r="D50" i="3"/>
  <c r="D49" i="3"/>
  <c r="D48" i="3"/>
  <c r="D55" i="3"/>
  <c r="D59" i="3"/>
  <c r="D58" i="3"/>
  <c r="D57" i="3"/>
  <c r="D64" i="3"/>
  <c r="D63" i="3"/>
  <c r="D61" i="3"/>
  <c r="C5" i="3"/>
  <c r="B5" i="3"/>
  <c r="C47" i="3"/>
  <c r="B47" i="3"/>
  <c r="C36" i="3"/>
  <c r="B36" i="3"/>
  <c r="D5" i="3" l="1"/>
  <c r="D47" i="3"/>
  <c r="D36" i="3"/>
  <c r="C20" i="3"/>
  <c r="B20" i="3"/>
  <c r="D66" i="3"/>
  <c r="B42" i="3"/>
  <c r="C30" i="3"/>
  <c r="B30" i="3"/>
  <c r="C62" i="3"/>
  <c r="B62" i="3"/>
  <c r="C60" i="3"/>
  <c r="B60" i="3"/>
  <c r="C56" i="3"/>
  <c r="B56" i="3"/>
  <c r="C54" i="3"/>
  <c r="B54" i="3"/>
  <c r="C42" i="3"/>
  <c r="D32" i="3"/>
  <c r="D65" i="3" l="1"/>
  <c r="D62" i="3"/>
  <c r="D30" i="3"/>
  <c r="D23" i="3"/>
  <c r="D20" i="3"/>
  <c r="D60" i="3"/>
  <c r="D56" i="3"/>
  <c r="D54" i="3"/>
  <c r="D42" i="3"/>
  <c r="B69" i="3"/>
  <c r="B70" i="3" s="1"/>
  <c r="C69" i="3"/>
  <c r="C70" i="3" s="1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<sst xmlns="http://schemas.openxmlformats.org/spreadsheetml/2006/main" count="72" uniqueCount="72">
  <si>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</si>
  <si>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</si>
  <si>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</si>
  <si>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</si>
  <si>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</si>
  <si>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</si>
  <si>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</si>
  <si>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</si>
  <si>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</si>
  <si>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</si>
  <si>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</si>
  <si>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</si>
  <si>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</si>
  <si>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</si>
  <si>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</si>
  <si>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</si>
  <si>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</si>
  <si>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</si>
  <si>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</si>
  <si>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</si>
  <si>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</si>
  <si>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</si>
  <si>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</si>
  <si>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</si>
  <si>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</si>
  <si>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</si>
  <si>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</si>
  <si>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</si>
  <si>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</si>
  <si>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</si>
  <si>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</si>
  <si>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</si>
  <si>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</si>
  <si>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</si>
  <si>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</si>
  <si>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</si>
  <si>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</si>
  <si>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</si>
  <si>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</si>
  <si>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</si>
  <si>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</si>
  <si>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</si>
  <si>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</si>
  <si>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</si>
  <si>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</si>
  <si>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</si>
  <si>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</si>
  <si>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</si>
  <si>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</si>
  <si>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</si>
  <si>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</si>
  <si>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</si>
  <si>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</si>
  <si>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</si>
  <si>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</si>
  <si>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</si>
  <si>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</si>
  <si>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</si>
  <si>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</si>
  <si>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</si>
  <si>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</si>
  <si>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</si>
  <si>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</si>
  <si>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</si>
  <si>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</si>
  <si>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</si>
  <si>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</si>
  <si>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</si>
  <si>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</si>
  <si>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</si>
  <si>
    <t>Отчет об исполнении  бюджета муниципального  района Мелеузовский район Республики Башкортостан за январь-июль 2018 года</t>
  </si>
  <si>
    <t>0107 - 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</si>
</sst>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topLeftCell="A11" zoomScaleNormal="100" workbookViewId="0">
      <selection activeCell="C24" sqref="C2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70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336429.402</v>
      </c>
      <c r="D5" s="17">
        <f>C5/B5*100</f>
        <v>62.404824636250986</v>
      </c>
    </row>
    <row r="6" spans="1:4" ht="15.75" x14ac:dyDescent="0.25">
      <c r="A6" s="7" t="s">
        <v>4</v>
      </c>
      <c r="B6" s="14">
        <v>325347</v>
      </c>
      <c r="C6" s="14">
        <v>171419.2</v>
      </c>
      <c r="D6" s="16">
        <f t="shared" ref="D6:D19" si="0">C6/B6*100</f>
        <v>52.688114536172151</v>
      </c>
    </row>
    <row r="7" spans="1:4" ht="31.5" x14ac:dyDescent="0.25">
      <c r="A7" s="7" t="s">
        <v>61</v>
      </c>
      <c r="B7" s="14">
        <v>16739</v>
      </c>
      <c r="C7" s="14">
        <v>10920.135</v>
      </c>
      <c r="D7" s="16">
        <f t="shared" si="0"/>
        <v>65.237678475416701</v>
      </c>
    </row>
    <row r="8" spans="1:4" ht="15.75" x14ac:dyDescent="0.25">
      <c r="A8" s="7" t="s">
        <v>5</v>
      </c>
      <c r="B8" s="14">
        <v>109352</v>
      </c>
      <c r="C8" s="14">
        <v>83597.570000000007</v>
      </c>
      <c r="D8" s="16">
        <f t="shared" si="0"/>
        <v>76.448139951715561</v>
      </c>
    </row>
    <row r="9" spans="1:4" ht="15.75" x14ac:dyDescent="0.25">
      <c r="A9" s="7" t="s">
        <v>6</v>
      </c>
      <c r="B9" s="14">
        <v>8890</v>
      </c>
      <c r="C9" s="14">
        <v>7378.73</v>
      </c>
      <c r="D9" s="16"/>
    </row>
    <row r="10" spans="1:4" ht="15.75" x14ac:dyDescent="0.25">
      <c r="A10" s="7" t="s">
        <v>29</v>
      </c>
      <c r="B10" s="14">
        <v>1500</v>
      </c>
      <c r="C10" s="14">
        <v>399.55099999999999</v>
      </c>
      <c r="D10" s="16">
        <f t="shared" si="0"/>
        <v>26.636733333333336</v>
      </c>
    </row>
    <row r="11" spans="1:4" ht="15.75" x14ac:dyDescent="0.25">
      <c r="A11" s="7" t="s">
        <v>7</v>
      </c>
      <c r="B11" s="14">
        <v>7940</v>
      </c>
      <c r="C11" s="14">
        <v>6189.348</v>
      </c>
      <c r="D11" s="16">
        <f t="shared" si="0"/>
        <v>77.951486146095718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34439.69</v>
      </c>
      <c r="D13" s="16">
        <f t="shared" si="0"/>
        <v>73.018042657846763</v>
      </c>
    </row>
    <row r="14" spans="1:4" ht="15.75" x14ac:dyDescent="0.25">
      <c r="A14" s="7" t="s">
        <v>10</v>
      </c>
      <c r="B14" s="14">
        <v>2858</v>
      </c>
      <c r="C14" s="14">
        <v>882.85299999999995</v>
      </c>
      <c r="D14" s="16">
        <f t="shared" si="0"/>
        <v>30.890587823652904</v>
      </c>
    </row>
    <row r="15" spans="1:4" ht="15.75" x14ac:dyDescent="0.25">
      <c r="A15" s="7" t="s">
        <v>30</v>
      </c>
      <c r="B15" s="14">
        <v>320</v>
      </c>
      <c r="C15" s="14">
        <v>249.64</v>
      </c>
      <c r="D15" s="16">
        <f t="shared" si="0"/>
        <v>78.012499999999989</v>
      </c>
    </row>
    <row r="16" spans="1:4" ht="15.75" x14ac:dyDescent="0.25">
      <c r="A16" s="7" t="s">
        <v>11</v>
      </c>
      <c r="B16" s="14">
        <v>13700</v>
      </c>
      <c r="C16" s="14">
        <v>16734.334999999999</v>
      </c>
      <c r="D16" s="16">
        <f t="shared" si="0"/>
        <v>122.14843065693431</v>
      </c>
    </row>
    <row r="17" spans="1:4" ht="15.75" x14ac:dyDescent="0.25">
      <c r="A17" s="7" t="s">
        <v>12</v>
      </c>
      <c r="B17" s="14">
        <v>5096</v>
      </c>
      <c r="C17" s="14">
        <v>2984.8420000000001</v>
      </c>
      <c r="D17" s="16">
        <f t="shared" si="0"/>
        <v>58.572252747252747</v>
      </c>
    </row>
    <row r="18" spans="1:4" ht="15.75" x14ac:dyDescent="0.25">
      <c r="A18" s="7" t="s">
        <v>13</v>
      </c>
      <c r="B18" s="14">
        <v>200</v>
      </c>
      <c r="C18" s="14">
        <v>1233.508</v>
      </c>
      <c r="D18" s="16"/>
    </row>
    <row r="19" spans="1:4" s="6" customFormat="1" ht="15.75" x14ac:dyDescent="0.25">
      <c r="A19" s="5" t="s">
        <v>14</v>
      </c>
      <c r="B19" s="14">
        <v>1077903.1529999999</v>
      </c>
      <c r="C19" s="14">
        <v>597990.11899999995</v>
      </c>
      <c r="D19" s="16">
        <f t="shared" si="0"/>
        <v>55.477165767229188</v>
      </c>
    </row>
    <row r="20" spans="1:4" s="6" customFormat="1" ht="15.75" x14ac:dyDescent="0.25">
      <c r="A20" s="5" t="s">
        <v>15</v>
      </c>
      <c r="B20" s="15">
        <f>B19+B5</f>
        <v>1617011.1529999999</v>
      </c>
      <c r="C20" s="15">
        <f>C19+C5</f>
        <v>934419.52099999995</v>
      </c>
      <c r="D20" s="17">
        <f>C20/B20*100</f>
        <v>57.786832160458204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B24+B25+B26+B28+B29+B27</f>
        <v>109662.11000000002</v>
      </c>
      <c r="C23" s="11">
        <f>C24+C25+C26+C28+C29+C27</f>
        <v>50343.417000000001</v>
      </c>
      <c r="D23" s="17">
        <f>C23/B23*100</f>
        <v>45.907758842137902</v>
      </c>
    </row>
    <row r="24" spans="1:4" ht="47.25" x14ac:dyDescent="0.25">
      <c r="A24" s="7" t="s">
        <v>31</v>
      </c>
      <c r="B24" s="12">
        <v>3972.3</v>
      </c>
      <c r="C24" s="12">
        <v>1990.386</v>
      </c>
      <c r="D24" s="16">
        <f t="shared" ref="D24:D68" si="1">C24/B24*100</f>
        <v>50.106638471414541</v>
      </c>
    </row>
    <row r="25" spans="1:4" ht="47.25" x14ac:dyDescent="0.25">
      <c r="A25" s="7" t="s">
        <v>32</v>
      </c>
      <c r="B25" s="12">
        <v>81672.3</v>
      </c>
      <c r="C25" s="12">
        <v>38003.201000000001</v>
      </c>
      <c r="D25" s="16">
        <f t="shared" si="1"/>
        <v>46.531322125126877</v>
      </c>
    </row>
    <row r="26" spans="1:4" ht="15.75" x14ac:dyDescent="0.25">
      <c r="A26" s="7" t="s">
        <v>67</v>
      </c>
      <c r="B26" s="12">
        <v>187.61</v>
      </c>
      <c r="C26" s="12"/>
      <c r="D26" s="16">
        <f t="shared" si="1"/>
        <v>0</v>
      </c>
    </row>
    <row r="27" spans="1:4" ht="15.75" x14ac:dyDescent="0.25">
      <c r="A27" s="7" t="s">
        <v>71</v>
      </c>
      <c r="B27" s="12">
        <v>518</v>
      </c>
      <c r="C27" s="12">
        <v>518</v>
      </c>
      <c r="D27" s="16">
        <f t="shared" si="1"/>
        <v>100</v>
      </c>
    </row>
    <row r="28" spans="1:4" ht="15.75" x14ac:dyDescent="0.25">
      <c r="A28" s="7" t="s">
        <v>33</v>
      </c>
      <c r="B28" s="12">
        <v>800</v>
      </c>
      <c r="C28" s="12"/>
      <c r="D28" s="16">
        <f t="shared" si="1"/>
        <v>0</v>
      </c>
    </row>
    <row r="29" spans="1:4" ht="15.75" x14ac:dyDescent="0.25">
      <c r="A29" s="7" t="s">
        <v>34</v>
      </c>
      <c r="B29" s="12">
        <v>22511.9</v>
      </c>
      <c r="C29" s="12">
        <v>9831.83</v>
      </c>
      <c r="D29" s="16">
        <f t="shared" si="1"/>
        <v>43.67392356931223</v>
      </c>
    </row>
    <row r="30" spans="1:4" s="6" customFormat="1" ht="15.75" x14ac:dyDescent="0.25">
      <c r="A30" s="5" t="s">
        <v>18</v>
      </c>
      <c r="B30" s="11">
        <f>B31</f>
        <v>1735.3</v>
      </c>
      <c r="C30" s="11">
        <f>C31</f>
        <v>1301.4749999999999</v>
      </c>
      <c r="D30" s="16">
        <f t="shared" si="1"/>
        <v>75</v>
      </c>
    </row>
    <row r="31" spans="1:4" ht="15.75" x14ac:dyDescent="0.25">
      <c r="A31" s="7" t="s">
        <v>35</v>
      </c>
      <c r="B31" s="12">
        <v>1735.3</v>
      </c>
      <c r="C31" s="12">
        <v>1301.4749999999999</v>
      </c>
      <c r="D31" s="16">
        <f t="shared" si="1"/>
        <v>75</v>
      </c>
    </row>
    <row r="32" spans="1:4" s="6" customFormat="1" ht="15.75" x14ac:dyDescent="0.25">
      <c r="A32" s="5" t="s">
        <v>19</v>
      </c>
      <c r="B32" s="11">
        <f>SUM(B33:B35)</f>
        <v>7609.530999999999</v>
      </c>
      <c r="C32" s="11">
        <f>SUM(C33:C35)</f>
        <v>4753.1890000000003</v>
      </c>
      <c r="D32" s="17">
        <f>C32/B32*100</f>
        <v>62.463626207712423</v>
      </c>
    </row>
    <row r="33" spans="1:4" ht="31.5" x14ac:dyDescent="0.25">
      <c r="A33" s="7" t="s">
        <v>36</v>
      </c>
      <c r="B33" s="12">
        <v>3161</v>
      </c>
      <c r="C33" s="12">
        <v>1417.058</v>
      </c>
      <c r="D33" s="16">
        <f t="shared" si="1"/>
        <v>44.829421069281871</v>
      </c>
    </row>
    <row r="34" spans="1:4" ht="15.75" x14ac:dyDescent="0.25">
      <c r="A34" s="7" t="s">
        <v>68</v>
      </c>
      <c r="B34" s="12">
        <v>1177.4000000000001</v>
      </c>
      <c r="C34" s="12">
        <v>750</v>
      </c>
      <c r="D34" s="16">
        <f t="shared" si="1"/>
        <v>63.69967725496857</v>
      </c>
    </row>
    <row r="35" spans="1:4" ht="31.5" x14ac:dyDescent="0.25">
      <c r="A35" s="7" t="s">
        <v>64</v>
      </c>
      <c r="B35" s="12">
        <v>3271.1309999999999</v>
      </c>
      <c r="C35" s="12">
        <v>2586.1309999999999</v>
      </c>
      <c r="D35" s="16">
        <f t="shared" si="1"/>
        <v>79.059230584161867</v>
      </c>
    </row>
    <row r="36" spans="1:4" s="6" customFormat="1" ht="15.75" x14ac:dyDescent="0.25">
      <c r="A36" s="5" t="s">
        <v>20</v>
      </c>
      <c r="B36" s="11">
        <f>SUM(B37:B41)</f>
        <v>135169.353</v>
      </c>
      <c r="C36" s="11">
        <f>SUM(C37:C41)</f>
        <v>46598.761999999995</v>
      </c>
      <c r="D36" s="17">
        <f>C36/B36*100</f>
        <v>34.47435455284009</v>
      </c>
    </row>
    <row r="37" spans="1:4" ht="15.75" x14ac:dyDescent="0.25">
      <c r="A37" s="7" t="s">
        <v>62</v>
      </c>
      <c r="B37" s="12">
        <v>250</v>
      </c>
      <c r="C37" s="12">
        <v>80.775999999999996</v>
      </c>
      <c r="D37" s="16">
        <f t="shared" si="1"/>
        <v>32.310400000000001</v>
      </c>
    </row>
    <row r="38" spans="1:4" ht="15.75" x14ac:dyDescent="0.25">
      <c r="A38" s="7" t="s">
        <v>37</v>
      </c>
      <c r="B38" s="12">
        <v>11452.3</v>
      </c>
      <c r="C38" s="12">
        <v>2903.8380000000002</v>
      </c>
      <c r="D38" s="16">
        <f t="shared" si="1"/>
        <v>25.355937235315178</v>
      </c>
    </row>
    <row r="39" spans="1:4" ht="15.75" x14ac:dyDescent="0.25">
      <c r="A39" s="7" t="s">
        <v>38</v>
      </c>
      <c r="B39" s="12">
        <v>270</v>
      </c>
      <c r="C39" s="12"/>
      <c r="D39" s="16">
        <f t="shared" si="1"/>
        <v>0</v>
      </c>
    </row>
    <row r="40" spans="1:4" ht="15.75" x14ac:dyDescent="0.25">
      <c r="A40" s="7" t="s">
        <v>39</v>
      </c>
      <c r="B40" s="12">
        <v>101756</v>
      </c>
      <c r="C40" s="12">
        <v>38494.019999999997</v>
      </c>
      <c r="D40" s="16">
        <f t="shared" si="1"/>
        <v>37.829729942214705</v>
      </c>
    </row>
    <row r="41" spans="1:4" ht="15.75" x14ac:dyDescent="0.25">
      <c r="A41" s="7" t="s">
        <v>40</v>
      </c>
      <c r="B41" s="12">
        <v>21441.053</v>
      </c>
      <c r="C41" s="12">
        <v>5120.1279999999997</v>
      </c>
      <c r="D41" s="16">
        <f t="shared" si="1"/>
        <v>23.880021191123401</v>
      </c>
    </row>
    <row r="42" spans="1:4" s="6" customFormat="1" ht="15.75" x14ac:dyDescent="0.25">
      <c r="A42" s="5" t="s">
        <v>21</v>
      </c>
      <c r="B42" s="11">
        <f>B43+B44+B45+B46</f>
        <v>105880.03199999999</v>
      </c>
      <c r="C42" s="11">
        <f>C43+C44+C45+C46</f>
        <v>17848.844000000001</v>
      </c>
      <c r="D42" s="17">
        <f>C42/B42*100</f>
        <v>16.857611074390309</v>
      </c>
    </row>
    <row r="43" spans="1:4" ht="15.75" x14ac:dyDescent="0.25">
      <c r="A43" s="7" t="s">
        <v>41</v>
      </c>
      <c r="B43" s="12">
        <v>6744.3469999999998</v>
      </c>
      <c r="C43" s="12">
        <v>6269.058</v>
      </c>
      <c r="D43" s="16">
        <f t="shared" si="1"/>
        <v>92.95277956487115</v>
      </c>
    </row>
    <row r="44" spans="1:4" ht="15.75" x14ac:dyDescent="0.25">
      <c r="A44" s="7" t="s">
        <v>42</v>
      </c>
      <c r="B44" s="12">
        <v>59993.565000000002</v>
      </c>
      <c r="C44" s="12">
        <v>1251.55</v>
      </c>
      <c r="D44" s="16">
        <f t="shared" si="1"/>
        <v>2.0861404052251271</v>
      </c>
    </row>
    <row r="45" spans="1:4" ht="15.75" x14ac:dyDescent="0.25">
      <c r="A45" s="7" t="s">
        <v>43</v>
      </c>
      <c r="B45" s="12">
        <v>30901.17</v>
      </c>
      <c r="C45" s="12">
        <v>4194.7359999999999</v>
      </c>
      <c r="D45" s="16">
        <f t="shared" si="1"/>
        <v>13.574683418135947</v>
      </c>
    </row>
    <row r="46" spans="1:4" ht="15.75" x14ac:dyDescent="0.25">
      <c r="A46" s="7" t="s">
        <v>44</v>
      </c>
      <c r="B46" s="12">
        <v>8240.9500000000007</v>
      </c>
      <c r="C46" s="12">
        <v>6133.5</v>
      </c>
      <c r="D46" s="16">
        <f t="shared" si="1"/>
        <v>74.427098817490702</v>
      </c>
    </row>
    <row r="47" spans="1:4" s="6" customFormat="1" ht="15.75" x14ac:dyDescent="0.25">
      <c r="A47" s="5" t="s">
        <v>22</v>
      </c>
      <c r="B47" s="11">
        <f>SUM(B48:B53)</f>
        <v>1072652.463</v>
      </c>
      <c r="C47" s="11">
        <f>SUM(C48:C53)</f>
        <v>622640.41899999999</v>
      </c>
      <c r="D47" s="17">
        <f>C47/B47*100</f>
        <v>58.046798984509486</v>
      </c>
    </row>
    <row r="48" spans="1:4" ht="15.75" x14ac:dyDescent="0.25">
      <c r="A48" s="7" t="s">
        <v>45</v>
      </c>
      <c r="B48" s="12">
        <v>373024.9</v>
      </c>
      <c r="C48" s="12">
        <v>197011.58300000001</v>
      </c>
      <c r="D48" s="16">
        <f t="shared" si="1"/>
        <v>52.81459307408165</v>
      </c>
    </row>
    <row r="49" spans="1:4" ht="15.75" x14ac:dyDescent="0.25">
      <c r="A49" s="7" t="s">
        <v>46</v>
      </c>
      <c r="B49" s="12">
        <v>533746.66299999994</v>
      </c>
      <c r="C49" s="12">
        <v>326982.32400000002</v>
      </c>
      <c r="D49" s="16">
        <f t="shared" si="1"/>
        <v>61.261708347205172</v>
      </c>
    </row>
    <row r="50" spans="1:4" ht="15.75" x14ac:dyDescent="0.25">
      <c r="A50" s="7" t="s">
        <v>63</v>
      </c>
      <c r="B50" s="12">
        <v>99424.3</v>
      </c>
      <c r="C50" s="12">
        <v>63070.163</v>
      </c>
      <c r="D50" s="16">
        <f t="shared" si="1"/>
        <v>63.435360369648066</v>
      </c>
    </row>
    <row r="51" spans="1:4" ht="15.75" customHeight="1" x14ac:dyDescent="0.25">
      <c r="A51" s="7" t="s">
        <v>47</v>
      </c>
      <c r="B51" s="12"/>
      <c r="C51" s="12"/>
      <c r="D51" s="16"/>
    </row>
    <row r="52" spans="1:4" ht="15.75" x14ac:dyDescent="0.25">
      <c r="A52" s="7" t="s">
        <v>49</v>
      </c>
      <c r="B52" s="12">
        <v>31611.599999999999</v>
      </c>
      <c r="C52" s="12">
        <v>20909.681</v>
      </c>
      <c r="D52" s="16">
        <f t="shared" si="1"/>
        <v>66.145595287805747</v>
      </c>
    </row>
    <row r="53" spans="1:4" ht="15.75" x14ac:dyDescent="0.25">
      <c r="A53" s="8" t="s">
        <v>48</v>
      </c>
      <c r="B53" s="12">
        <v>34845</v>
      </c>
      <c r="C53" s="12">
        <v>14666.668</v>
      </c>
      <c r="D53" s="16">
        <f t="shared" si="1"/>
        <v>42.091169464772562</v>
      </c>
    </row>
    <row r="54" spans="1:4" s="6" customFormat="1" ht="15.75" x14ac:dyDescent="0.25">
      <c r="A54" s="5" t="s">
        <v>23</v>
      </c>
      <c r="B54" s="11">
        <f>B55</f>
        <v>91521.985000000001</v>
      </c>
      <c r="C54" s="11">
        <f>C55</f>
        <v>55028.31</v>
      </c>
      <c r="D54" s="17">
        <f>C54/B54*100</f>
        <v>60.125782892492985</v>
      </c>
    </row>
    <row r="55" spans="1:4" ht="15.75" x14ac:dyDescent="0.25">
      <c r="A55" s="7" t="s">
        <v>50</v>
      </c>
      <c r="B55" s="12">
        <v>91521.985000000001</v>
      </c>
      <c r="C55" s="12">
        <v>55028.31</v>
      </c>
      <c r="D55" s="16">
        <f t="shared" si="1"/>
        <v>60.125782892492985</v>
      </c>
    </row>
    <row r="56" spans="1:4" s="6" customFormat="1" ht="15.75" x14ac:dyDescent="0.25">
      <c r="A56" s="5" t="s">
        <v>59</v>
      </c>
      <c r="B56" s="11">
        <f>B57+B58+B59</f>
        <v>107031.821</v>
      </c>
      <c r="C56" s="11">
        <f>C57+C58+C59</f>
        <v>44358.000999999997</v>
      </c>
      <c r="D56" s="17">
        <f>C56/B56*100</f>
        <v>41.443750639354256</v>
      </c>
    </row>
    <row r="57" spans="1:4" ht="15.75" x14ac:dyDescent="0.25">
      <c r="A57" s="7" t="s">
        <v>51</v>
      </c>
      <c r="B57" s="12">
        <v>805.59</v>
      </c>
      <c r="C57" s="12">
        <v>516.24400000000003</v>
      </c>
      <c r="D57" s="16">
        <f t="shared" si="1"/>
        <v>64.082721980163598</v>
      </c>
    </row>
    <row r="58" spans="1:4" ht="15.75" x14ac:dyDescent="0.25">
      <c r="A58" s="7" t="s">
        <v>52</v>
      </c>
      <c r="B58" s="12">
        <v>29547.200000000001</v>
      </c>
      <c r="C58" s="12">
        <v>12511.46</v>
      </c>
      <c r="D58" s="16">
        <f t="shared" si="1"/>
        <v>42.343978448042449</v>
      </c>
    </row>
    <row r="59" spans="1:4" ht="15.75" x14ac:dyDescent="0.25">
      <c r="A59" s="7" t="s">
        <v>53</v>
      </c>
      <c r="B59" s="12">
        <v>76679.031000000003</v>
      </c>
      <c r="C59" s="12">
        <v>31330.296999999999</v>
      </c>
      <c r="D59" s="16">
        <f t="shared" si="1"/>
        <v>40.859015289329882</v>
      </c>
    </row>
    <row r="60" spans="1:4" s="6" customFormat="1" ht="15.75" x14ac:dyDescent="0.25">
      <c r="A60" s="5" t="s">
        <v>24</v>
      </c>
      <c r="B60" s="11">
        <f>B61</f>
        <v>46256.557000000001</v>
      </c>
      <c r="C60" s="11">
        <f>C61</f>
        <v>31867.206999999999</v>
      </c>
      <c r="D60" s="17">
        <f>C60/B60*100</f>
        <v>68.892302122702304</v>
      </c>
    </row>
    <row r="61" spans="1:4" ht="15.75" x14ac:dyDescent="0.25">
      <c r="A61" s="7" t="s">
        <v>54</v>
      </c>
      <c r="B61" s="12">
        <v>46256.557000000001</v>
      </c>
      <c r="C61" s="12">
        <v>31867.206999999999</v>
      </c>
      <c r="D61" s="16">
        <f t="shared" si="1"/>
        <v>68.892302122702304</v>
      </c>
    </row>
    <row r="62" spans="1:4" s="6" customFormat="1" ht="15.75" x14ac:dyDescent="0.25">
      <c r="A62" s="5" t="s">
        <v>25</v>
      </c>
      <c r="B62" s="11">
        <f>B63+B64</f>
        <v>3390</v>
      </c>
      <c r="C62" s="11">
        <f>C63+C64</f>
        <v>1520</v>
      </c>
      <c r="D62" s="16">
        <f t="shared" si="1"/>
        <v>44.837758112094392</v>
      </c>
    </row>
    <row r="63" spans="1:4" ht="15.75" x14ac:dyDescent="0.25">
      <c r="A63" s="7" t="s">
        <v>55</v>
      </c>
      <c r="B63" s="12">
        <v>2500</v>
      </c>
      <c r="C63" s="12">
        <v>1125</v>
      </c>
      <c r="D63" s="16">
        <f t="shared" si="1"/>
        <v>45</v>
      </c>
    </row>
    <row r="64" spans="1:4" ht="15.75" x14ac:dyDescent="0.25">
      <c r="A64" s="7" t="s">
        <v>56</v>
      </c>
      <c r="B64" s="12">
        <v>890</v>
      </c>
      <c r="C64" s="12">
        <v>395</v>
      </c>
      <c r="D64" s="16">
        <f t="shared" si="1"/>
        <v>44.382022471910112</v>
      </c>
    </row>
    <row r="65" spans="1:4" s="6" customFormat="1" ht="31.5" x14ac:dyDescent="0.25">
      <c r="A65" s="5" t="s">
        <v>58</v>
      </c>
      <c r="B65" s="11">
        <f>SUM(B66:B68)</f>
        <v>60139.1</v>
      </c>
      <c r="C65" s="11">
        <f>SUM(C66:C68)</f>
        <v>37915.005999999994</v>
      </c>
      <c r="D65" s="17">
        <f>C65/B65*100</f>
        <v>63.045516145070337</v>
      </c>
    </row>
    <row r="66" spans="1:4" s="6" customFormat="1" ht="31.5" x14ac:dyDescent="0.25">
      <c r="A66" s="7" t="s">
        <v>57</v>
      </c>
      <c r="B66" s="12">
        <v>42931</v>
      </c>
      <c r="C66" s="12">
        <v>25312.725999999999</v>
      </c>
      <c r="D66" s="16">
        <f t="shared" si="1"/>
        <v>58.961417157764785</v>
      </c>
    </row>
    <row r="67" spans="1:4" s="6" customFormat="1" ht="15.75" x14ac:dyDescent="0.25">
      <c r="A67" s="7" t="s">
        <v>69</v>
      </c>
      <c r="B67" s="12">
        <v>10412.1</v>
      </c>
      <c r="C67" s="12">
        <v>8959</v>
      </c>
      <c r="D67" s="16">
        <f t="shared" si="1"/>
        <v>86.044121742972109</v>
      </c>
    </row>
    <row r="68" spans="1:4" s="6" customFormat="1" ht="15.75" x14ac:dyDescent="0.25">
      <c r="A68" s="7" t="s">
        <v>60</v>
      </c>
      <c r="B68" s="12">
        <v>6796</v>
      </c>
      <c r="C68" s="12">
        <v>3643.28</v>
      </c>
      <c r="D68" s="16">
        <f t="shared" si="1"/>
        <v>53.609181871689223</v>
      </c>
    </row>
    <row r="69" spans="1:4" ht="15.75" x14ac:dyDescent="0.25">
      <c r="A69" s="5" t="s">
        <v>26</v>
      </c>
      <c r="B69" s="11">
        <f>B65+B62+B60+B56+B54+B47+B42+B36+B32+B30+B23</f>
        <v>1741048.2519999999</v>
      </c>
      <c r="C69" s="11">
        <f>C23+C30+C32+C36+C42+C47+C54+C56+C60+C62+C65</f>
        <v>914174.63000000012</v>
      </c>
      <c r="D69" s="17">
        <f>C69/B69*100</f>
        <v>52.50713924498401</v>
      </c>
    </row>
    <row r="70" spans="1:4" ht="15.75" x14ac:dyDescent="0.25">
      <c r="A70" s="5" t="s">
        <v>27</v>
      </c>
      <c r="B70" s="11">
        <f>B20-B69</f>
        <v>-124037.09899999993</v>
      </c>
      <c r="C70" s="11">
        <f>C20-C69</f>
        <v>20244.890999999829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2018-10-02T10:35:40Z</dcterms:modified>
</cp:coreProperties>
</file>