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F63AC0BD-46E1-424D-AA47-4939F78C2D34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район3" sheetId="3" r:id="rId1"/>
  </sheets>
  <calcPr calcId="162913" iterateDelta="1E-4"/>
</workbook>
</file>

<file path=xl/calcChain.xml><?xml version="1.0" encoding="utf-8"?>
<calcChain xmlns="http://schemas.openxmlformats.org/spreadsheetml/2006/main">
  <c r="C64" i="3" l="1"/>
  <c r="B64" i="3"/>
  <c r="D67" i="3"/>
  <c r="D66" i="3"/>
  <c r="D34" i="3"/>
  <c r="D33" i="3"/>
  <c r="C31" i="3"/>
  <c r="B31" i="3"/>
  <c r="D19" i="3" l="1"/>
  <c r="D17" i="3"/>
  <c r="D16" i="3"/>
  <c r="D15" i="3"/>
  <c r="D14" i="3"/>
  <c r="D13" i="3"/>
  <c r="D11" i="3"/>
  <c r="D10" i="3"/>
  <c r="D8" i="3"/>
  <c r="D7" i="3"/>
  <c r="D6" i="3"/>
  <c r="D30" i="3"/>
  <c r="D28" i="3"/>
  <c r="D27" i="3"/>
  <c r="D25" i="3"/>
  <c r="D24" i="3"/>
  <c r="D32" i="3"/>
  <c r="D40" i="3"/>
  <c r="D39" i="3"/>
  <c r="D38" i="3"/>
  <c r="D37" i="3"/>
  <c r="D36" i="3"/>
  <c r="D45" i="3"/>
  <c r="D44" i="3"/>
  <c r="D43" i="3"/>
  <c r="D42" i="3"/>
  <c r="D52" i="3"/>
  <c r="D51" i="3"/>
  <c r="D50" i="3"/>
  <c r="D49" i="3"/>
  <c r="D48" i="3"/>
  <c r="D47" i="3"/>
  <c r="D54" i="3"/>
  <c r="D58" i="3"/>
  <c r="D57" i="3"/>
  <c r="D56" i="3"/>
  <c r="D63" i="3"/>
  <c r="D62" i="3"/>
  <c r="D60" i="3"/>
  <c r="D31" i="3"/>
  <c r="C5" i="3"/>
  <c r="B5" i="3"/>
  <c r="C46" i="3"/>
  <c r="B46" i="3"/>
  <c r="C35" i="3"/>
  <c r="B35" i="3"/>
  <c r="D5" i="3" l="1"/>
  <c r="D46" i="3"/>
  <c r="D35" i="3"/>
  <c r="C20" i="3"/>
  <c r="B20" i="3"/>
  <c r="D65" i="3"/>
  <c r="B41" i="3"/>
  <c r="C29" i="3"/>
  <c r="D29" i="3" s="1"/>
  <c r="B29" i="3"/>
  <c r="C61" i="3"/>
  <c r="D61" i="3" s="1"/>
  <c r="B61" i="3"/>
  <c r="C59" i="3"/>
  <c r="B59" i="3"/>
  <c r="D59" i="3" s="1"/>
  <c r="C55" i="3"/>
  <c r="B55" i="3"/>
  <c r="C53" i="3"/>
  <c r="B53" i="3"/>
  <c r="D53" i="3" s="1"/>
  <c r="C41" i="3"/>
  <c r="C23" i="3"/>
  <c r="B23" i="3"/>
  <c r="D20" i="3" l="1"/>
  <c r="D64" i="3"/>
  <c r="D55" i="3"/>
  <c r="D41" i="3"/>
  <c r="D23" i="3"/>
  <c r="B68" i="3"/>
  <c r="B69" i="3" s="1"/>
  <c r="C68" i="3"/>
  <c r="C69" i="3" s="1"/>
  <c r="D68" i="3" l="1"/>
</calcChain>
</file>

<file path=xl/sharedStrings.xml><?xml version="1.0" encoding="utf-8"?>
<sst xmlns="http://schemas.openxmlformats.org/spreadsheetml/2006/main" count="71" uniqueCount="71">
  <si>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</si>
  <si>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</si>
  <si>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</si>
  <si>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</si>
  <si>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</si>
  <si>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</si>
  <si>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</si>
  <si>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</si>
  <si>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</si>
  <si>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</si>
  <si>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</si>
  <si>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</si>
  <si>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</si>
  <si>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</si>
  <si>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</si>
  <si>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</si>
  <si>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</si>
  <si>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</si>
  <si>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</si>
  <si>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</si>
  <si>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</si>
  <si>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</si>
  <si>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</si>
  <si>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</si>
  <si>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</si>
  <si>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</si>
  <si>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</si>
  <si>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</si>
  <si>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</si>
  <si>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</si>
  <si>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</si>
  <si>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</si>
  <si>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</si>
  <si>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0107 - Обеспечение проведения выборов и референдумов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</si>
  <si>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</si>
  <si>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</si>
  <si>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</si>
  <si>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0309 - Защита населения и территории от чрезвычайных ситуаций природного и техногенного характера, гражданская оборона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</si>
  <si>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</si>
  <si>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</si>
  <si>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</si>
  <si>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</si>
  <si>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</si>
  <si>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</si>
  <si>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</si>
  <si>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</si>
  <si>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</si>
  <si>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</si>
  <si>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0705 - Профессиональная подготовка, переподготовка и повышение квалификации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</si>
  <si>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</si>
  <si>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</si>
  <si>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</si>
  <si>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</si>
  <si>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</si>
  <si>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</si>
  <si>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</si>
  <si>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</si>
  <si>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</si>
  <si>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</si>
  <si>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</si>
  <si>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</si>
  <si>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</si>
  <si>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</si>
  <si>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0401-Общеэкономические вопросы</t>
  </si>
  <si>
    <t>0703- Дополнительное образование детей</t>
  </si>
  <si>
    <t>Отчет об исполнении  бюджета муниципального  района Мелеузовский район Республики Башкортостан за январь-декабрь 2017 года</t>
  </si>
  <si>
    <t>План на  2017 год</t>
  </si>
  <si>
    <t>Отчет за текущий период 2017 года</t>
  </si>
  <si>
    <t>0310- Обеспечение пожарной безопасности</t>
  </si>
  <si>
    <t>0314- Другие вопросы в области национальной безопасности и правоохранительной деятельности</t>
  </si>
  <si>
    <t>1402-Иные дотации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</si>
</sst>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topLeftCell="A49" zoomScaleNormal="100" workbookViewId="0">
      <selection activeCell="C15" sqref="C15"/>
    </sheetView>
  </sheetViews>
  <sheetFormatPr defaultColWidth="9.140625" defaultRowHeight="15" x14ac:dyDescent="0.25"/>
  <cols>
    <col min="1" max="1" width="84.140625" style="2" customWidth="1"/>
    <col min="2" max="2" width="15.8554687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8" t="s">
        <v>65</v>
      </c>
      <c r="B1" s="18"/>
      <c r="C1" s="18"/>
      <c r="D1" s="18"/>
    </row>
    <row r="2" spans="1:4" x14ac:dyDescent="0.25">
      <c r="D2" s="3" t="s">
        <v>28</v>
      </c>
    </row>
    <row r="3" spans="1:4" ht="57" x14ac:dyDescent="0.25">
      <c r="A3" s="9" t="s">
        <v>0</v>
      </c>
      <c r="B3" s="10" t="s">
        <v>66</v>
      </c>
      <c r="C3" s="10" t="s">
        <v>67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15.75" x14ac:dyDescent="0.25">
      <c r="A5" s="5" t="s">
        <v>3</v>
      </c>
      <c r="B5" s="13">
        <f>SUM(B6:B18)</f>
        <v>513491</v>
      </c>
      <c r="C5" s="13">
        <f>SUM(C6:C18)</f>
        <v>583619.26299999992</v>
      </c>
      <c r="D5" s="17">
        <f>C5/B5*100</f>
        <v>113.65715523738487</v>
      </c>
    </row>
    <row r="6" spans="1:4" ht="15.75" x14ac:dyDescent="0.25">
      <c r="A6" s="7" t="s">
        <v>4</v>
      </c>
      <c r="B6" s="14">
        <v>289676</v>
      </c>
      <c r="C6" s="14">
        <v>316955.717</v>
      </c>
      <c r="D6" s="16">
        <f t="shared" ref="D6:D19" si="0">C6/B6*100</f>
        <v>109.41732038553418</v>
      </c>
    </row>
    <row r="7" spans="1:4" ht="31.5" x14ac:dyDescent="0.25">
      <c r="A7" s="7" t="s">
        <v>62</v>
      </c>
      <c r="B7" s="14">
        <v>17939</v>
      </c>
      <c r="C7" s="14">
        <v>18267.365000000002</v>
      </c>
      <c r="D7" s="16">
        <f t="shared" si="0"/>
        <v>101.83045320251966</v>
      </c>
    </row>
    <row r="8" spans="1:4" ht="15.75" x14ac:dyDescent="0.25">
      <c r="A8" s="7" t="s">
        <v>5</v>
      </c>
      <c r="B8" s="14">
        <v>103543</v>
      </c>
      <c r="C8" s="14">
        <v>123816.62</v>
      </c>
      <c r="D8" s="16">
        <f t="shared" si="0"/>
        <v>119.57990400123619</v>
      </c>
    </row>
    <row r="9" spans="1:4" ht="15.75" x14ac:dyDescent="0.25">
      <c r="A9" s="7" t="s">
        <v>6</v>
      </c>
      <c r="B9" s="14">
        <v>0</v>
      </c>
      <c r="C9" s="14">
        <v>0</v>
      </c>
      <c r="D9" s="16"/>
    </row>
    <row r="10" spans="1:4" ht="15.75" x14ac:dyDescent="0.25">
      <c r="A10" s="7" t="s">
        <v>29</v>
      </c>
      <c r="B10" s="14">
        <v>1337</v>
      </c>
      <c r="C10" s="14">
        <v>1374.297</v>
      </c>
      <c r="D10" s="16">
        <f t="shared" si="0"/>
        <v>102.78960359012714</v>
      </c>
    </row>
    <row r="11" spans="1:4" ht="15.75" x14ac:dyDescent="0.25">
      <c r="A11" s="7" t="s">
        <v>7</v>
      </c>
      <c r="B11" s="14">
        <v>7906</v>
      </c>
      <c r="C11" s="14">
        <v>9674.9490000000005</v>
      </c>
      <c r="D11" s="16">
        <f t="shared" si="0"/>
        <v>122.37476600050594</v>
      </c>
    </row>
    <row r="12" spans="1:4" ht="31.5" x14ac:dyDescent="0.25">
      <c r="A12" s="7" t="s">
        <v>8</v>
      </c>
      <c r="B12" s="14">
        <v>0</v>
      </c>
      <c r="C12" s="14">
        <v>0</v>
      </c>
      <c r="D12" s="16"/>
    </row>
    <row r="13" spans="1:4" ht="31.5" x14ac:dyDescent="0.25">
      <c r="A13" s="7" t="s">
        <v>9</v>
      </c>
      <c r="B13" s="14">
        <v>56512</v>
      </c>
      <c r="C13" s="14">
        <v>65938.297999999995</v>
      </c>
      <c r="D13" s="16">
        <f t="shared" si="0"/>
        <v>116.68017058323895</v>
      </c>
    </row>
    <row r="14" spans="1:4" ht="15.75" x14ac:dyDescent="0.25">
      <c r="A14" s="7" t="s">
        <v>10</v>
      </c>
      <c r="B14" s="14">
        <v>2091</v>
      </c>
      <c r="C14" s="14">
        <v>3106.11</v>
      </c>
      <c r="D14" s="16">
        <f t="shared" si="0"/>
        <v>148.54662840746056</v>
      </c>
    </row>
    <row r="15" spans="1:4" ht="15.75" x14ac:dyDescent="0.25">
      <c r="A15" s="7" t="s">
        <v>30</v>
      </c>
      <c r="B15" s="14">
        <v>220</v>
      </c>
      <c r="C15" s="14">
        <v>494.75</v>
      </c>
      <c r="D15" s="16">
        <f t="shared" si="0"/>
        <v>224.88636363636365</v>
      </c>
    </row>
    <row r="16" spans="1:4" ht="15.75" x14ac:dyDescent="0.25">
      <c r="A16" s="7" t="s">
        <v>11</v>
      </c>
      <c r="B16" s="14">
        <v>29606</v>
      </c>
      <c r="C16" s="14">
        <v>33082.982000000004</v>
      </c>
      <c r="D16" s="16">
        <f t="shared" si="0"/>
        <v>111.74418023373643</v>
      </c>
    </row>
    <row r="17" spans="1:4" ht="15.75" x14ac:dyDescent="0.25">
      <c r="A17" s="7" t="s">
        <v>12</v>
      </c>
      <c r="B17" s="14">
        <v>4661</v>
      </c>
      <c r="C17" s="14">
        <v>6910.59</v>
      </c>
      <c r="D17" s="16">
        <f t="shared" si="0"/>
        <v>148.26410641493243</v>
      </c>
    </row>
    <row r="18" spans="1:4" ht="15.75" x14ac:dyDescent="0.25">
      <c r="A18" s="7" t="s">
        <v>13</v>
      </c>
      <c r="B18" s="14">
        <v>0</v>
      </c>
      <c r="C18" s="14">
        <v>3997.585</v>
      </c>
      <c r="D18" s="16"/>
    </row>
    <row r="19" spans="1:4" s="6" customFormat="1" ht="15.75" x14ac:dyDescent="0.25">
      <c r="A19" s="5" t="s">
        <v>14</v>
      </c>
      <c r="B19" s="14">
        <v>967248.55200000003</v>
      </c>
      <c r="C19" s="14">
        <v>962834.67599999998</v>
      </c>
      <c r="D19" s="16">
        <f t="shared" si="0"/>
        <v>99.543666827841378</v>
      </c>
    </row>
    <row r="20" spans="1:4" s="6" customFormat="1" ht="15.75" x14ac:dyDescent="0.25">
      <c r="A20" s="5" t="s">
        <v>15</v>
      </c>
      <c r="B20" s="15">
        <f>B19+B5</f>
        <v>1480739.5520000001</v>
      </c>
      <c r="C20" s="15">
        <f>C19+C5</f>
        <v>1546453.9389999998</v>
      </c>
      <c r="D20" s="17">
        <f>C20/B20*100</f>
        <v>104.43794365533363</v>
      </c>
    </row>
    <row r="21" spans="1:4" ht="15.75" x14ac:dyDescent="0.25">
      <c r="A21" s="7"/>
      <c r="B21" s="12"/>
      <c r="C21" s="12"/>
      <c r="D21" s="16"/>
    </row>
    <row r="22" spans="1:4" s="6" customFormat="1" ht="15.75" x14ac:dyDescent="0.25">
      <c r="A22" s="5" t="s">
        <v>16</v>
      </c>
      <c r="B22" s="11"/>
      <c r="C22" s="11"/>
      <c r="D22" s="16"/>
    </row>
    <row r="23" spans="1:4" s="6" customFormat="1" ht="15.75" x14ac:dyDescent="0.25">
      <c r="A23" s="5" t="s">
        <v>17</v>
      </c>
      <c r="B23" s="11">
        <f>B24+B25+B26+B27+B28</f>
        <v>90329.417000000001</v>
      </c>
      <c r="C23" s="11">
        <f>C24+C25+C26+C27+C28</f>
        <v>85516.256000000008</v>
      </c>
      <c r="D23" s="17">
        <f>C23/B23*100</f>
        <v>94.671546479703295</v>
      </c>
    </row>
    <row r="24" spans="1:4" ht="47.25" x14ac:dyDescent="0.25">
      <c r="A24" s="7" t="s">
        <v>31</v>
      </c>
      <c r="B24" s="12">
        <v>3479</v>
      </c>
      <c r="C24" s="12">
        <v>3390.9859999999999</v>
      </c>
      <c r="D24" s="16">
        <f t="shared" ref="D24:D67" si="1">C24/B24*100</f>
        <v>97.470135096292026</v>
      </c>
    </row>
    <row r="25" spans="1:4" ht="47.25" x14ac:dyDescent="0.25">
      <c r="A25" s="7" t="s">
        <v>32</v>
      </c>
      <c r="B25" s="12">
        <v>69334.600000000006</v>
      </c>
      <c r="C25" s="12">
        <v>67256.755000000005</v>
      </c>
      <c r="D25" s="16">
        <f t="shared" si="1"/>
        <v>97.003162922985069</v>
      </c>
    </row>
    <row r="26" spans="1:4" ht="15.75" x14ac:dyDescent="0.25">
      <c r="A26" s="7" t="s">
        <v>33</v>
      </c>
      <c r="B26" s="12"/>
      <c r="C26" s="12"/>
      <c r="D26" s="16"/>
    </row>
    <row r="27" spans="1:4" ht="15.75" x14ac:dyDescent="0.25">
      <c r="A27" s="7" t="s">
        <v>34</v>
      </c>
      <c r="B27" s="12">
        <v>700</v>
      </c>
      <c r="C27" s="12"/>
      <c r="D27" s="16">
        <f t="shared" si="1"/>
        <v>0</v>
      </c>
    </row>
    <row r="28" spans="1:4" ht="15.75" x14ac:dyDescent="0.25">
      <c r="A28" s="7" t="s">
        <v>35</v>
      </c>
      <c r="B28" s="12">
        <v>16815.816999999999</v>
      </c>
      <c r="C28" s="12">
        <v>14868.514999999999</v>
      </c>
      <c r="D28" s="16">
        <f t="shared" si="1"/>
        <v>88.419819268965639</v>
      </c>
    </row>
    <row r="29" spans="1:4" s="6" customFormat="1" ht="15.75" x14ac:dyDescent="0.25">
      <c r="A29" s="5" t="s">
        <v>18</v>
      </c>
      <c r="B29" s="11">
        <f>B30</f>
        <v>1571.1</v>
      </c>
      <c r="C29" s="11">
        <f>C30</f>
        <v>1571.1</v>
      </c>
      <c r="D29" s="16">
        <f t="shared" si="1"/>
        <v>100</v>
      </c>
    </row>
    <row r="30" spans="1:4" ht="15.75" x14ac:dyDescent="0.25">
      <c r="A30" s="7" t="s">
        <v>36</v>
      </c>
      <c r="B30" s="12">
        <v>1571.1</v>
      </c>
      <c r="C30" s="12">
        <v>1571.1</v>
      </c>
      <c r="D30" s="16">
        <f t="shared" si="1"/>
        <v>100</v>
      </c>
    </row>
    <row r="31" spans="1:4" s="6" customFormat="1" ht="15.75" x14ac:dyDescent="0.25">
      <c r="A31" s="5" t="s">
        <v>19</v>
      </c>
      <c r="B31" s="11">
        <f>SUM(B32:B34)</f>
        <v>7431</v>
      </c>
      <c r="C31" s="11">
        <f>SUM(C32:C34)</f>
        <v>4744.8689999999997</v>
      </c>
      <c r="D31" s="17">
        <f>C31/B31*100</f>
        <v>63.852361727896643</v>
      </c>
    </row>
    <row r="32" spans="1:4" ht="31.5" x14ac:dyDescent="0.25">
      <c r="A32" s="7" t="s">
        <v>37</v>
      </c>
      <c r="B32" s="12">
        <v>3051</v>
      </c>
      <c r="C32" s="12">
        <v>2951</v>
      </c>
      <c r="D32" s="16">
        <f t="shared" si="1"/>
        <v>96.722386102917085</v>
      </c>
    </row>
    <row r="33" spans="1:4" ht="15.75" x14ac:dyDescent="0.25">
      <c r="A33" s="7" t="s">
        <v>68</v>
      </c>
      <c r="B33" s="12">
        <v>380</v>
      </c>
      <c r="C33" s="12">
        <v>380</v>
      </c>
      <c r="D33" s="16">
        <f t="shared" si="1"/>
        <v>100</v>
      </c>
    </row>
    <row r="34" spans="1:4" ht="31.5" x14ac:dyDescent="0.25">
      <c r="A34" s="7" t="s">
        <v>69</v>
      </c>
      <c r="B34" s="12">
        <v>4000</v>
      </c>
      <c r="C34" s="12">
        <v>1413.8689999999999</v>
      </c>
      <c r="D34" s="16">
        <f t="shared" si="1"/>
        <v>35.346724999999992</v>
      </c>
    </row>
    <row r="35" spans="1:4" s="6" customFormat="1" ht="15.75" x14ac:dyDescent="0.25">
      <c r="A35" s="5" t="s">
        <v>20</v>
      </c>
      <c r="B35" s="11">
        <f>SUM(B36:B40)</f>
        <v>142428.95499999999</v>
      </c>
      <c r="C35" s="11">
        <f>SUM(C36:C40)</f>
        <v>132989.902</v>
      </c>
      <c r="D35" s="17">
        <f>C35/B35*100</f>
        <v>93.37279909130838</v>
      </c>
    </row>
    <row r="36" spans="1:4" ht="15.75" x14ac:dyDescent="0.25">
      <c r="A36" s="7" t="s">
        <v>63</v>
      </c>
      <c r="B36" s="12">
        <v>250</v>
      </c>
      <c r="C36" s="12">
        <v>225.73599999999999</v>
      </c>
      <c r="D36" s="16">
        <f t="shared" si="1"/>
        <v>90.294399999999996</v>
      </c>
    </row>
    <row r="37" spans="1:4" ht="15.75" x14ac:dyDescent="0.25">
      <c r="A37" s="7" t="s">
        <v>38</v>
      </c>
      <c r="B37" s="12">
        <v>9800.1</v>
      </c>
      <c r="C37" s="12">
        <v>6655.5929999999998</v>
      </c>
      <c r="D37" s="16">
        <f t="shared" si="1"/>
        <v>67.913521290599064</v>
      </c>
    </row>
    <row r="38" spans="1:4" ht="15.75" x14ac:dyDescent="0.25">
      <c r="A38" s="7" t="s">
        <v>39</v>
      </c>
      <c r="B38" s="12">
        <v>270</v>
      </c>
      <c r="C38" s="12"/>
      <c r="D38" s="16">
        <f t="shared" si="1"/>
        <v>0</v>
      </c>
    </row>
    <row r="39" spans="1:4" ht="15.75" x14ac:dyDescent="0.25">
      <c r="A39" s="7" t="s">
        <v>40</v>
      </c>
      <c r="B39" s="12">
        <v>119995.05499999999</v>
      </c>
      <c r="C39" s="12">
        <v>116057.905</v>
      </c>
      <c r="D39" s="16">
        <f t="shared" si="1"/>
        <v>96.718906458270311</v>
      </c>
    </row>
    <row r="40" spans="1:4" ht="15.75" x14ac:dyDescent="0.25">
      <c r="A40" s="7" t="s">
        <v>41</v>
      </c>
      <c r="B40" s="12">
        <v>12113.8</v>
      </c>
      <c r="C40" s="12">
        <v>10050.668</v>
      </c>
      <c r="D40" s="16">
        <f t="shared" si="1"/>
        <v>82.96874638841652</v>
      </c>
    </row>
    <row r="41" spans="1:4" s="6" customFormat="1" ht="15.75" x14ac:dyDescent="0.25">
      <c r="A41" s="5" t="s">
        <v>21</v>
      </c>
      <c r="B41" s="11">
        <f>B42+B43+B44+B45</f>
        <v>107055.999</v>
      </c>
      <c r="C41" s="11">
        <f>C42+C43+C44+C45</f>
        <v>95410.483000000007</v>
      </c>
      <c r="D41" s="17">
        <f>C41/B41*100</f>
        <v>89.122033226741465</v>
      </c>
    </row>
    <row r="42" spans="1:4" ht="15.75" x14ac:dyDescent="0.25">
      <c r="A42" s="7" t="s">
        <v>42</v>
      </c>
      <c r="B42" s="12">
        <v>53130.453000000001</v>
      </c>
      <c r="C42" s="12">
        <v>51635.409</v>
      </c>
      <c r="D42" s="16">
        <f t="shared" si="1"/>
        <v>97.186088362544169</v>
      </c>
    </row>
    <row r="43" spans="1:4" ht="15.75" x14ac:dyDescent="0.25">
      <c r="A43" s="7" t="s">
        <v>43</v>
      </c>
      <c r="B43" s="12">
        <v>20072.366999999998</v>
      </c>
      <c r="C43" s="12">
        <v>10234.030000000001</v>
      </c>
      <c r="D43" s="16">
        <f t="shared" si="1"/>
        <v>50.985666015373276</v>
      </c>
    </row>
    <row r="44" spans="1:4" ht="15.75" x14ac:dyDescent="0.25">
      <c r="A44" s="7" t="s">
        <v>44</v>
      </c>
      <c r="B44" s="12">
        <v>25581.778999999999</v>
      </c>
      <c r="C44" s="12">
        <v>25339.044000000002</v>
      </c>
      <c r="D44" s="16">
        <f t="shared" si="1"/>
        <v>99.051141048478314</v>
      </c>
    </row>
    <row r="45" spans="1:4" ht="15.75" x14ac:dyDescent="0.25">
      <c r="A45" s="7" t="s">
        <v>45</v>
      </c>
      <c r="B45" s="12">
        <v>8271.4</v>
      </c>
      <c r="C45" s="12">
        <v>8202</v>
      </c>
      <c r="D45" s="16">
        <f t="shared" si="1"/>
        <v>99.160964286577851</v>
      </c>
    </row>
    <row r="46" spans="1:4" s="6" customFormat="1" ht="15.75" x14ac:dyDescent="0.25">
      <c r="A46" s="5" t="s">
        <v>22</v>
      </c>
      <c r="B46" s="11">
        <f>SUM(B47:B52)</f>
        <v>974766.80500000005</v>
      </c>
      <c r="C46" s="11">
        <f>SUM(C47:C52)</f>
        <v>962425.28299999994</v>
      </c>
      <c r="D46" s="17">
        <f>C46/B46*100</f>
        <v>98.733900053151686</v>
      </c>
    </row>
    <row r="47" spans="1:4" ht="15.75" x14ac:dyDescent="0.25">
      <c r="A47" s="7" t="s">
        <v>46</v>
      </c>
      <c r="B47" s="12">
        <v>326759.26400000002</v>
      </c>
      <c r="C47" s="12">
        <v>322057.58899999998</v>
      </c>
      <c r="D47" s="16">
        <f t="shared" si="1"/>
        <v>98.561119601493516</v>
      </c>
    </row>
    <row r="48" spans="1:4" ht="15.75" x14ac:dyDescent="0.25">
      <c r="A48" s="7" t="s">
        <v>47</v>
      </c>
      <c r="B48" s="12">
        <v>492982.886</v>
      </c>
      <c r="C48" s="12">
        <v>488015.473</v>
      </c>
      <c r="D48" s="16">
        <f t="shared" si="1"/>
        <v>98.992376177537324</v>
      </c>
    </row>
    <row r="49" spans="1:4" ht="15.75" x14ac:dyDescent="0.25">
      <c r="A49" s="7" t="s">
        <v>64</v>
      </c>
      <c r="B49" s="12">
        <v>92921.801999999996</v>
      </c>
      <c r="C49" s="12">
        <v>91771.101999999999</v>
      </c>
      <c r="D49" s="16">
        <f t="shared" si="1"/>
        <v>98.761646916834451</v>
      </c>
    </row>
    <row r="50" spans="1:4" ht="15.75" customHeight="1" x14ac:dyDescent="0.25">
      <c r="A50" s="7" t="s">
        <v>48</v>
      </c>
      <c r="B50" s="12">
        <v>500</v>
      </c>
      <c r="C50" s="12">
        <v>136.22900000000001</v>
      </c>
      <c r="D50" s="16">
        <f t="shared" si="1"/>
        <v>27.245800000000003</v>
      </c>
    </row>
    <row r="51" spans="1:4" ht="15.75" x14ac:dyDescent="0.25">
      <c r="A51" s="7" t="s">
        <v>50</v>
      </c>
      <c r="B51" s="12">
        <v>33114.853000000003</v>
      </c>
      <c r="C51" s="12">
        <v>32583.956999999999</v>
      </c>
      <c r="D51" s="16">
        <f t="shared" si="1"/>
        <v>98.396803996079925</v>
      </c>
    </row>
    <row r="52" spans="1:4" ht="15.75" x14ac:dyDescent="0.25">
      <c r="A52" s="8" t="s">
        <v>49</v>
      </c>
      <c r="B52" s="12">
        <v>28488</v>
      </c>
      <c r="C52" s="12">
        <v>27860.933000000001</v>
      </c>
      <c r="D52" s="16">
        <f t="shared" si="1"/>
        <v>97.798838107273241</v>
      </c>
    </row>
    <row r="53" spans="1:4" s="6" customFormat="1" ht="15.75" x14ac:dyDescent="0.25">
      <c r="A53" s="5" t="s">
        <v>23</v>
      </c>
      <c r="B53" s="11">
        <f>B54</f>
        <v>69431.653999999995</v>
      </c>
      <c r="C53" s="11">
        <f>C54</f>
        <v>67555.714999999997</v>
      </c>
      <c r="D53" s="17">
        <f>C53/B53*100</f>
        <v>97.298150206820651</v>
      </c>
    </row>
    <row r="54" spans="1:4" ht="15.75" x14ac:dyDescent="0.25">
      <c r="A54" s="7" t="s">
        <v>51</v>
      </c>
      <c r="B54" s="12">
        <v>69431.653999999995</v>
      </c>
      <c r="C54" s="12">
        <v>67555.714999999997</v>
      </c>
      <c r="D54" s="16">
        <f t="shared" si="1"/>
        <v>97.298150206820651</v>
      </c>
    </row>
    <row r="55" spans="1:4" s="6" customFormat="1" ht="15.75" x14ac:dyDescent="0.25">
      <c r="A55" s="5" t="s">
        <v>60</v>
      </c>
      <c r="B55" s="11">
        <f>B56+B57+B58</f>
        <v>99001.463999999993</v>
      </c>
      <c r="C55" s="11">
        <f>C56+C57+C58</f>
        <v>96138.603999999992</v>
      </c>
      <c r="D55" s="17">
        <f>C55/B55*100</f>
        <v>97.108264984849114</v>
      </c>
    </row>
    <row r="56" spans="1:4" ht="15.75" x14ac:dyDescent="0.25">
      <c r="A56" s="7" t="s">
        <v>52</v>
      </c>
      <c r="B56" s="12">
        <v>514.16600000000005</v>
      </c>
      <c r="C56" s="12">
        <v>513.13699999999994</v>
      </c>
      <c r="D56" s="16">
        <f t="shared" si="1"/>
        <v>99.7998700808688</v>
      </c>
    </row>
    <row r="57" spans="1:4" ht="15.75" x14ac:dyDescent="0.25">
      <c r="A57" s="7" t="s">
        <v>53</v>
      </c>
      <c r="B57" s="12">
        <v>36356.093999999997</v>
      </c>
      <c r="C57" s="12">
        <v>33713.195</v>
      </c>
      <c r="D57" s="16">
        <f t="shared" si="1"/>
        <v>92.730519950795596</v>
      </c>
    </row>
    <row r="58" spans="1:4" ht="15.75" x14ac:dyDescent="0.25">
      <c r="A58" s="7" t="s">
        <v>54</v>
      </c>
      <c r="B58" s="12">
        <v>62131.203999999998</v>
      </c>
      <c r="C58" s="12">
        <v>61912.271999999997</v>
      </c>
      <c r="D58" s="16">
        <f t="shared" si="1"/>
        <v>99.647629555030022</v>
      </c>
    </row>
    <row r="59" spans="1:4" s="6" customFormat="1" ht="15.75" x14ac:dyDescent="0.25">
      <c r="A59" s="5" t="s">
        <v>24</v>
      </c>
      <c r="B59" s="11">
        <f>B60</f>
        <v>43800.764000000003</v>
      </c>
      <c r="C59" s="11">
        <f>C60</f>
        <v>40011.175999999999</v>
      </c>
      <c r="D59" s="17">
        <f>C59/B59*100</f>
        <v>91.34812351674961</v>
      </c>
    </row>
    <row r="60" spans="1:4" ht="15.75" x14ac:dyDescent="0.25">
      <c r="A60" s="7" t="s">
        <v>55</v>
      </c>
      <c r="B60" s="12">
        <v>43800.764000000003</v>
      </c>
      <c r="C60" s="12">
        <v>40011.175999999999</v>
      </c>
      <c r="D60" s="16">
        <f t="shared" si="1"/>
        <v>91.34812351674961</v>
      </c>
    </row>
    <row r="61" spans="1:4" s="6" customFormat="1" ht="15.75" x14ac:dyDescent="0.25">
      <c r="A61" s="5" t="s">
        <v>25</v>
      </c>
      <c r="B61" s="11">
        <f>B62+B63</f>
        <v>2005</v>
      </c>
      <c r="C61" s="11">
        <f>C62+C63</f>
        <v>1975</v>
      </c>
      <c r="D61" s="16">
        <f t="shared" si="1"/>
        <v>98.503740648379051</v>
      </c>
    </row>
    <row r="62" spans="1:4" ht="15.75" x14ac:dyDescent="0.25">
      <c r="A62" s="7" t="s">
        <v>56</v>
      </c>
      <c r="B62" s="12">
        <v>1260</v>
      </c>
      <c r="C62" s="12">
        <v>1230</v>
      </c>
      <c r="D62" s="16">
        <f t="shared" si="1"/>
        <v>97.61904761904762</v>
      </c>
    </row>
    <row r="63" spans="1:4" ht="15.75" x14ac:dyDescent="0.25">
      <c r="A63" s="7" t="s">
        <v>57</v>
      </c>
      <c r="B63" s="12">
        <v>745</v>
      </c>
      <c r="C63" s="12">
        <v>745</v>
      </c>
      <c r="D63" s="16">
        <f t="shared" si="1"/>
        <v>100</v>
      </c>
    </row>
    <row r="64" spans="1:4" s="6" customFormat="1" ht="31.5" x14ac:dyDescent="0.25">
      <c r="A64" s="5" t="s">
        <v>59</v>
      </c>
      <c r="B64" s="11">
        <f>SUM(B65:B67)</f>
        <v>52074.679000000004</v>
      </c>
      <c r="C64" s="11">
        <f>SUM(C65:C67)</f>
        <v>48839.349000000002</v>
      </c>
      <c r="D64" s="17">
        <f>C64/B64*100</f>
        <v>93.787134050312631</v>
      </c>
    </row>
    <row r="65" spans="1:4" s="6" customFormat="1" ht="31.5" x14ac:dyDescent="0.25">
      <c r="A65" s="7" t="s">
        <v>58</v>
      </c>
      <c r="B65" s="12">
        <v>43436</v>
      </c>
      <c r="C65" s="12">
        <v>43436</v>
      </c>
      <c r="D65" s="16">
        <f t="shared" si="1"/>
        <v>100</v>
      </c>
    </row>
    <row r="66" spans="1:4" s="6" customFormat="1" ht="15.75" x14ac:dyDescent="0.25">
      <c r="A66" s="7" t="s">
        <v>70</v>
      </c>
      <c r="B66" s="12">
        <v>1375</v>
      </c>
      <c r="C66" s="12">
        <v>1375</v>
      </c>
      <c r="D66" s="16">
        <f t="shared" si="1"/>
        <v>100</v>
      </c>
    </row>
    <row r="67" spans="1:4" s="6" customFormat="1" ht="15.75" x14ac:dyDescent="0.25">
      <c r="A67" s="7" t="s">
        <v>61</v>
      </c>
      <c r="B67" s="12">
        <v>7263.6790000000001</v>
      </c>
      <c r="C67" s="12">
        <v>4028.3490000000002</v>
      </c>
      <c r="D67" s="16">
        <f t="shared" si="1"/>
        <v>55.458797119200888</v>
      </c>
    </row>
    <row r="68" spans="1:4" ht="15.75" x14ac:dyDescent="0.25">
      <c r="A68" s="5" t="s">
        <v>26</v>
      </c>
      <c r="B68" s="11">
        <f>B64+B61+B59+B55+B53+B46+B41+B35+B31+B29+B23</f>
        <v>1589896.8370000001</v>
      </c>
      <c r="C68" s="11">
        <f>C23+C29+C31+C35+C41+C46+C53+C55+C59+C61+C64</f>
        <v>1537177.737</v>
      </c>
      <c r="D68" s="17">
        <f>C68/B68*100</f>
        <v>96.684118190996813</v>
      </c>
    </row>
    <row r="69" spans="1:4" ht="15.75" x14ac:dyDescent="0.25">
      <c r="A69" s="5" t="s">
        <v>27</v>
      </c>
      <c r="B69" s="11">
        <f>B20-B68</f>
        <v>-109157.28499999992</v>
      </c>
      <c r="C69" s="11">
        <f>C20-C68</f>
        <v>9276.2019999998156</v>
      </c>
      <c r="D69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2018-05-18T04:02:01Z</dcterms:modified>
</cp:coreProperties>
</file>