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5" i="1" l="1"/>
  <c r="C12" i="1"/>
  <c r="C14" i="1"/>
  <c r="D14" i="1" s="1"/>
  <c r="C18" i="1"/>
  <c r="D18" i="1" s="1"/>
  <c r="C24" i="1"/>
  <c r="C29" i="1"/>
  <c r="D29" i="1" s="1"/>
  <c r="C35" i="1"/>
  <c r="C38" i="1"/>
  <c r="D38" i="1" s="1"/>
  <c r="C42" i="1"/>
  <c r="D42" i="1" s="1"/>
  <c r="C44" i="1"/>
  <c r="D44" i="1" s="1"/>
  <c r="C47" i="1"/>
  <c r="D47" i="1"/>
  <c r="D35" i="1"/>
  <c r="D24" i="1"/>
  <c r="D12" i="1"/>
  <c r="D5" i="1"/>
  <c r="F8" i="1"/>
  <c r="C51" i="1" l="1"/>
  <c r="D51" i="1" s="1"/>
  <c r="F9" i="1"/>
  <c r="F49" i="1"/>
  <c r="F16" i="1"/>
  <c r="E5" i="1" l="1"/>
  <c r="E12" i="1"/>
  <c r="E14" i="1"/>
  <c r="E18" i="1"/>
  <c r="E24" i="1"/>
  <c r="E29" i="1"/>
  <c r="E35" i="1"/>
  <c r="E38" i="1"/>
  <c r="E42" i="1"/>
  <c r="E44" i="1"/>
  <c r="E47" i="1"/>
  <c r="F32" i="1"/>
  <c r="F19" i="1"/>
  <c r="F17" i="1"/>
  <c r="F10" i="1"/>
  <c r="F11" i="1"/>
  <c r="F50" i="1"/>
  <c r="F48" i="1"/>
  <c r="F46" i="1"/>
  <c r="F45" i="1"/>
  <c r="F43" i="1"/>
  <c r="F41" i="1"/>
  <c r="F40" i="1"/>
  <c r="F39" i="1"/>
  <c r="F36" i="1"/>
  <c r="F34" i="1"/>
  <c r="F33" i="1"/>
  <c r="F31" i="1"/>
  <c r="F30" i="1"/>
  <c r="F28" i="1"/>
  <c r="F27" i="1"/>
  <c r="F26" i="1"/>
  <c r="F25" i="1"/>
  <c r="F23" i="1"/>
  <c r="F22" i="1"/>
  <c r="F21" i="1"/>
  <c r="F20" i="1"/>
  <c r="F15" i="1"/>
  <c r="F13" i="1"/>
  <c r="F7" i="1"/>
  <c r="F6" i="1"/>
  <c r="F14" i="1" l="1"/>
  <c r="F5" i="1"/>
  <c r="F12" i="1"/>
  <c r="F24" i="1"/>
  <c r="F35" i="1"/>
  <c r="F42" i="1"/>
  <c r="F47" i="1"/>
  <c r="F44" i="1"/>
  <c r="F29" i="1"/>
  <c r="F18" i="1"/>
  <c r="F38" i="1"/>
  <c r="E51" i="1"/>
  <c r="F51" i="1" l="1"/>
</calcChain>
</file>

<file path=xl/sharedStrings.xml><?xml version="1.0" encoding="utf-8"?>
<sst xmlns="http://schemas.openxmlformats.org/spreadsheetml/2006/main" count="101" uniqueCount="101">
  <si>
    <t>Ед.Изм.: тыс.руб.</t>
  </si>
  <si>
    <t>% испол-я текущего плана</t>
  </si>
  <si>
    <t>Функциональная структура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</si>
  <si>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</si>
  <si>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</si>
  <si>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</si>
  <si>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</si>
  <si>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</si>
  <si>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</si>
  <si>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</si>
  <si>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</si>
  <si>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</si>
  <si>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</si>
  <si>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</si>
  <si>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</si>
  <si>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</si>
  <si>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</si>
  <si>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</si>
  <si>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</si>
  <si>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</si>
  <si>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</si>
  <si>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</si>
  <si>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</si>
  <si>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</si>
  <si>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</si>
  <si>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</si>
  <si>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</si>
  <si>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</si>
  <si>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</si>
  <si>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</si>
  <si>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</si>
  <si>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</si>
  <si>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</si>
  <si>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</si>
  <si>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</si>
  <si>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</si>
  <si>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</si>
  <si>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</si>
  <si>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</si>
  <si>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</si>
  <si>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</si>
  <si>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</si>
  <si>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</si>
  <si>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РАСХОДЫ ВСЕГО</t>
  </si>
  <si>
    <t>Раздел,     подраздел</t>
  </si>
  <si>
    <t>0100</t>
  </si>
  <si>
    <t>0104</t>
  </si>
  <si>
    <t>0107</t>
  </si>
  <si>
    <t>0111</t>
  </si>
  <si>
    <t>0113</t>
  </si>
  <si>
    <t>0200</t>
  </si>
  <si>
    <t>0203</t>
  </si>
  <si>
    <t>0300</t>
  </si>
  <si>
    <t>0309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</si>
  <si>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</si>
  <si>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</si>
  <si>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</si>
  <si>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</si>
  <si>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</si>
  <si>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</si>
  <si>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</si>
  <si>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</si>
  <si>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</si>
  <si>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</si>
  <si>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</si>
  <si>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</si>
  <si>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</si>
  <si>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</si>
  <si>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</si>
  <si>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</si>
  <si>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</si>
  <si>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</si>
  <si>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</si>
  <si>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</si>
  <si>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</si>
  <si>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</si>
  <si>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</si>
  <si>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</si>
  <si>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1200</t>
  </si>
  <si>
    <t>1201</t>
  </si>
  <si>
    <t>1202</t>
  </si>
  <si>
    <t>1400</t>
  </si>
  <si>
    <t>1401</t>
  </si>
  <si>
    <t>1403</t>
  </si>
  <si>
    <t>Уточненный план</t>
  </si>
  <si>
    <t>Другие вопросы в области национальной безопасности и правоохранительной деятельности</t>
  </si>
  <si>
    <t>0314</t>
  </si>
  <si>
    <t>0401</t>
  </si>
  <si>
    <t>Общеэкономические вопросы</t>
  </si>
  <si>
    <t>Дополнительное образование  детей</t>
  </si>
  <si>
    <t>0703</t>
  </si>
  <si>
    <t>0103</t>
  </si>
  <si>
    <t>Обеспечение пожарной безопасности</t>
  </si>
  <si>
    <t>0310</t>
  </si>
  <si>
    <t>Иные дотации</t>
  </si>
  <si>
    <t>1402</t>
  </si>
  <si>
    <t>Судебная система</t>
  </si>
  <si>
    <t>0105</t>
  </si>
  <si>
    <t>Сведения об исполнении бюджета муниципального района Мелеузовский район Республики Башкортостан за 2018 год по расходам, в разрезе разделов и подразделов в сравнении с запланированными значениями на соответствующий период</t>
  </si>
  <si>
    <t>Текущий план на 2018 год</t>
  </si>
  <si>
    <t>Отчет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</si>
</sst>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/>
    <xf numFmtId="0" fontId="0" fillId="0" borderId="0" xfId="0" applyFont="1"/>
    <xf numFmtId="49" fontId="6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/>
    <xf numFmtId="0" fontId="8" fillId="2" borderId="1" xfId="0" applyFont="1" applyFill="1" applyBorder="1" applyAlignment="1">
      <alignment vertical="top" wrapText="1"/>
    </xf>
    <xf numFmtId="164" fontId="7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34" zoomScaleNormal="100" workbookViewId="0">
      <selection activeCell="C41" sqref="C41"/>
    </sheetView>
  </sheetViews>
  <sheetFormatPr defaultRowHeight="15" x14ac:dyDescent="0.25"/>
  <cols>
    <col min="1" max="1" width="58" customWidth="1"/>
    <col min="2" max="2" width="12.28515625" customWidth="1"/>
    <col min="3" max="3" width="15.28515625" customWidth="1"/>
    <col min="4" max="4" width="15" customWidth="1"/>
    <col min="5" max="5" width="14.28515625" customWidth="1"/>
    <col min="6" max="6" width="13.5703125" customWidth="1"/>
  </cols>
  <sheetData>
    <row r="1" spans="1:6" ht="57" customHeight="1" x14ac:dyDescent="0.25">
      <c r="A1" s="18" t="s">
        <v>98</v>
      </c>
      <c r="B1" s="18"/>
      <c r="C1" s="18"/>
      <c r="D1" s="18"/>
      <c r="E1" s="18"/>
      <c r="F1" s="18"/>
    </row>
    <row r="2" spans="1:6" x14ac:dyDescent="0.25">
      <c r="B2" s="1"/>
      <c r="C2" s="2"/>
      <c r="D2" s="2"/>
      <c r="E2" s="2"/>
      <c r="F2" s="2"/>
    </row>
    <row r="3" spans="1:6" x14ac:dyDescent="0.25">
      <c r="B3" s="1"/>
      <c r="C3" s="2"/>
      <c r="D3" s="2"/>
      <c r="E3" s="19" t="s">
        <v>0</v>
      </c>
      <c r="F3" s="20"/>
    </row>
    <row r="4" spans="1:6" ht="46.5" customHeight="1" x14ac:dyDescent="0.25">
      <c r="A4" s="4" t="s">
        <v>2</v>
      </c>
      <c r="B4" s="5" t="s">
        <v>44</v>
      </c>
      <c r="C4" s="3" t="s">
        <v>84</v>
      </c>
      <c r="D4" s="3" t="s">
        <v>99</v>
      </c>
      <c r="E4" s="3" t="s">
        <v>100</v>
      </c>
      <c r="F4" s="3" t="s">
        <v>1</v>
      </c>
    </row>
    <row r="5" spans="1:6" s="7" customFormat="1" x14ac:dyDescent="0.25">
      <c r="A5" s="6" t="s">
        <v>3</v>
      </c>
      <c r="B5" s="9" t="s">
        <v>45</v>
      </c>
      <c r="C5" s="13">
        <f>SUM(C6:C11)</f>
        <v>115195.68000000001</v>
      </c>
      <c r="D5" s="13">
        <f>C5/12*12</f>
        <v>115195.68000000002</v>
      </c>
      <c r="E5" s="13">
        <f>SUM(E6:E11)</f>
        <v>111247.05</v>
      </c>
      <c r="F5" s="11">
        <f>E5/D5*100</f>
        <v>96.572241250713546</v>
      </c>
    </row>
    <row r="6" spans="1:6" ht="47.25" customHeight="1" x14ac:dyDescent="0.25">
      <c r="A6" s="5" t="s">
        <v>4</v>
      </c>
      <c r="B6" s="9" t="s">
        <v>91</v>
      </c>
      <c r="C6" s="15">
        <v>4190.3</v>
      </c>
      <c r="D6" s="15">
        <v>4190.3</v>
      </c>
      <c r="E6" s="14">
        <v>4132.12</v>
      </c>
      <c r="F6" s="11">
        <f t="shared" ref="F6:F51" si="0">E6/D6*100</f>
        <v>98.611555258573375</v>
      </c>
    </row>
    <row r="7" spans="1:6" ht="45.75" customHeight="1" x14ac:dyDescent="0.25">
      <c r="A7" s="5" t="s">
        <v>5</v>
      </c>
      <c r="B7" s="9" t="s">
        <v>46</v>
      </c>
      <c r="C7" s="15">
        <v>87592.3</v>
      </c>
      <c r="D7" s="15">
        <v>87592.3</v>
      </c>
      <c r="E7" s="14">
        <v>85722.55</v>
      </c>
      <c r="F7" s="11">
        <f t="shared" si="0"/>
        <v>97.865394560937432</v>
      </c>
    </row>
    <row r="8" spans="1:6" ht="17.25" customHeight="1" x14ac:dyDescent="0.25">
      <c r="A8" s="5" t="s">
        <v>96</v>
      </c>
      <c r="B8" s="9" t="s">
        <v>97</v>
      </c>
      <c r="C8" s="15">
        <v>167.55</v>
      </c>
      <c r="D8" s="15">
        <v>167.55</v>
      </c>
      <c r="E8" s="14">
        <v>99.88</v>
      </c>
      <c r="F8" s="15">
        <f t="shared" ref="F8:F9" si="1">E8/2</f>
        <v>49.94</v>
      </c>
    </row>
    <row r="9" spans="1:6" ht="20.25" customHeight="1" x14ac:dyDescent="0.25">
      <c r="A9" s="5" t="s">
        <v>6</v>
      </c>
      <c r="B9" s="9" t="s">
        <v>47</v>
      </c>
      <c r="C9" s="15">
        <v>518</v>
      </c>
      <c r="D9" s="15">
        <v>518</v>
      </c>
      <c r="E9" s="14">
        <v>518</v>
      </c>
      <c r="F9" s="15">
        <f t="shared" si="1"/>
        <v>259</v>
      </c>
    </row>
    <row r="10" spans="1:6" x14ac:dyDescent="0.25">
      <c r="A10" s="5" t="s">
        <v>7</v>
      </c>
      <c r="B10" s="9" t="s">
        <v>48</v>
      </c>
      <c r="C10" s="15">
        <v>800</v>
      </c>
      <c r="D10" s="15">
        <v>800</v>
      </c>
      <c r="E10" s="14"/>
      <c r="F10" s="11">
        <f t="shared" si="0"/>
        <v>0</v>
      </c>
    </row>
    <row r="11" spans="1:6" ht="21" customHeight="1" x14ac:dyDescent="0.25">
      <c r="A11" s="5" t="s">
        <v>8</v>
      </c>
      <c r="B11" s="9" t="s">
        <v>49</v>
      </c>
      <c r="C11" s="15">
        <v>21927.53</v>
      </c>
      <c r="D11" s="15">
        <v>21927.53</v>
      </c>
      <c r="E11" s="14">
        <v>20774.5</v>
      </c>
      <c r="F11" s="11">
        <f t="shared" si="0"/>
        <v>94.741633006544745</v>
      </c>
    </row>
    <row r="12" spans="1:6" s="7" customFormat="1" x14ac:dyDescent="0.25">
      <c r="A12" s="6" t="s">
        <v>9</v>
      </c>
      <c r="B12" s="9" t="s">
        <v>50</v>
      </c>
      <c r="C12" s="13">
        <f>C13</f>
        <v>1735.3</v>
      </c>
      <c r="D12" s="13">
        <f>C12/12*12</f>
        <v>1735.2999999999997</v>
      </c>
      <c r="E12" s="13">
        <f>E13</f>
        <v>1735.3</v>
      </c>
      <c r="F12" s="11">
        <f t="shared" si="0"/>
        <v>100.00000000000003</v>
      </c>
    </row>
    <row r="13" spans="1:6" ht="21" customHeight="1" x14ac:dyDescent="0.25">
      <c r="A13" s="5" t="s">
        <v>10</v>
      </c>
      <c r="B13" s="9" t="s">
        <v>51</v>
      </c>
      <c r="C13" s="14">
        <v>1735.3</v>
      </c>
      <c r="D13" s="15">
        <v>1735.3</v>
      </c>
      <c r="E13" s="14">
        <v>1735.3</v>
      </c>
      <c r="F13" s="11">
        <f t="shared" si="0"/>
        <v>100</v>
      </c>
    </row>
    <row r="14" spans="1:6" s="7" customFormat="1" ht="33" customHeight="1" x14ac:dyDescent="0.25">
      <c r="A14" s="6" t="s">
        <v>11</v>
      </c>
      <c r="B14" s="9" t="s">
        <v>52</v>
      </c>
      <c r="C14" s="13">
        <f>SUM(C15:C17)</f>
        <v>7676.9599999999991</v>
      </c>
      <c r="D14" s="13">
        <f>C14/12*12</f>
        <v>7676.9599999999991</v>
      </c>
      <c r="E14" s="13">
        <f>SUM(E15:E17)</f>
        <v>7564.17</v>
      </c>
      <c r="F14" s="11">
        <f t="shared" si="0"/>
        <v>98.530798649465424</v>
      </c>
    </row>
    <row r="15" spans="1:6" ht="38.25" customHeight="1" x14ac:dyDescent="0.25">
      <c r="A15" s="5" t="s">
        <v>12</v>
      </c>
      <c r="B15" s="9" t="s">
        <v>53</v>
      </c>
      <c r="C15" s="14">
        <v>3161</v>
      </c>
      <c r="D15" s="15">
        <v>3161</v>
      </c>
      <c r="E15" s="14">
        <v>3058.9</v>
      </c>
      <c r="F15" s="11">
        <f t="shared" si="0"/>
        <v>96.770009490667505</v>
      </c>
    </row>
    <row r="16" spans="1:6" ht="38.25" customHeight="1" x14ac:dyDescent="0.25">
      <c r="A16" s="5" t="s">
        <v>92</v>
      </c>
      <c r="B16" s="9" t="s">
        <v>93</v>
      </c>
      <c r="C16" s="14">
        <v>1177.4000000000001</v>
      </c>
      <c r="D16" s="15">
        <v>1177.4000000000001</v>
      </c>
      <c r="E16" s="14">
        <v>1177.4000000000001</v>
      </c>
      <c r="F16" s="11">
        <f t="shared" si="0"/>
        <v>100</v>
      </c>
    </row>
    <row r="17" spans="1:6" ht="38.25" customHeight="1" x14ac:dyDescent="0.25">
      <c r="A17" s="5" t="s">
        <v>85</v>
      </c>
      <c r="B17" s="9" t="s">
        <v>86</v>
      </c>
      <c r="C17" s="15">
        <v>3338.56</v>
      </c>
      <c r="D17" s="15">
        <v>3338.56</v>
      </c>
      <c r="E17" s="14">
        <v>3327.87</v>
      </c>
      <c r="F17" s="11">
        <f t="shared" si="0"/>
        <v>99.679802070353688</v>
      </c>
    </row>
    <row r="18" spans="1:6" s="7" customFormat="1" ht="18.75" customHeight="1" x14ac:dyDescent="0.25">
      <c r="A18" s="6" t="s">
        <v>13</v>
      </c>
      <c r="B18" s="9" t="s">
        <v>54</v>
      </c>
      <c r="C18" s="13">
        <f>SUM(C19:C23)</f>
        <v>139237.76000000001</v>
      </c>
      <c r="D18" s="13">
        <f>C18/12*12</f>
        <v>139237.76000000001</v>
      </c>
      <c r="E18" s="13">
        <f>SUM(E19:E23)</f>
        <v>132105.32</v>
      </c>
      <c r="F18" s="11">
        <f t="shared" si="0"/>
        <v>94.877510238601943</v>
      </c>
    </row>
    <row r="19" spans="1:6" s="8" customFormat="1" ht="18.75" customHeight="1" x14ac:dyDescent="0.25">
      <c r="A19" s="5" t="s">
        <v>88</v>
      </c>
      <c r="B19" s="9" t="s">
        <v>87</v>
      </c>
      <c r="C19" s="15">
        <v>250</v>
      </c>
      <c r="D19" s="15">
        <v>250</v>
      </c>
      <c r="E19" s="16">
        <v>118.61</v>
      </c>
      <c r="F19" s="11">
        <f t="shared" si="0"/>
        <v>47.443999999999996</v>
      </c>
    </row>
    <row r="20" spans="1:6" ht="17.25" customHeight="1" x14ac:dyDescent="0.25">
      <c r="A20" s="5" t="s">
        <v>14</v>
      </c>
      <c r="B20" s="9" t="s">
        <v>55</v>
      </c>
      <c r="C20" s="15">
        <v>10952.3</v>
      </c>
      <c r="D20" s="15">
        <v>10952.3</v>
      </c>
      <c r="E20" s="14">
        <v>7702.5</v>
      </c>
      <c r="F20" s="11">
        <f t="shared" si="0"/>
        <v>70.327693726431889</v>
      </c>
    </row>
    <row r="21" spans="1:6" x14ac:dyDescent="0.25">
      <c r="A21" s="5" t="s">
        <v>15</v>
      </c>
      <c r="B21" s="9" t="s">
        <v>56</v>
      </c>
      <c r="C21" s="15">
        <v>270</v>
      </c>
      <c r="D21" s="15">
        <v>270</v>
      </c>
      <c r="E21" s="14">
        <v>270</v>
      </c>
      <c r="F21" s="11">
        <f t="shared" si="0"/>
        <v>100</v>
      </c>
    </row>
    <row r="22" spans="1:6" ht="19.5" customHeight="1" x14ac:dyDescent="0.25">
      <c r="A22" s="5" t="s">
        <v>16</v>
      </c>
      <c r="B22" s="9" t="s">
        <v>57</v>
      </c>
      <c r="C22" s="15">
        <v>101292.92</v>
      </c>
      <c r="D22" s="15">
        <v>101292.92</v>
      </c>
      <c r="E22" s="14">
        <v>98869.21</v>
      </c>
      <c r="F22" s="11">
        <f t="shared" si="0"/>
        <v>97.607226645258137</v>
      </c>
    </row>
    <row r="23" spans="1:6" ht="17.25" customHeight="1" x14ac:dyDescent="0.25">
      <c r="A23" s="5" t="s">
        <v>17</v>
      </c>
      <c r="B23" s="9" t="s">
        <v>58</v>
      </c>
      <c r="C23" s="15">
        <v>26472.54</v>
      </c>
      <c r="D23" s="15">
        <v>26472.54</v>
      </c>
      <c r="E23" s="14">
        <v>25145</v>
      </c>
      <c r="F23" s="11">
        <f t="shared" si="0"/>
        <v>94.985218645434102</v>
      </c>
    </row>
    <row r="24" spans="1:6" s="7" customFormat="1" ht="15.75" customHeight="1" x14ac:dyDescent="0.25">
      <c r="A24" s="6" t="s">
        <v>18</v>
      </c>
      <c r="B24" s="9" t="s">
        <v>59</v>
      </c>
      <c r="C24" s="13">
        <f>SUM(C25:C28)</f>
        <v>102146.33</v>
      </c>
      <c r="D24" s="13">
        <f>C24/12*12</f>
        <v>102146.32999999999</v>
      </c>
      <c r="E24" s="13">
        <f>SUM(E25:E28)</f>
        <v>91649.72</v>
      </c>
      <c r="F24" s="11">
        <f t="shared" si="0"/>
        <v>89.723947987167051</v>
      </c>
    </row>
    <row r="25" spans="1:6" x14ac:dyDescent="0.25">
      <c r="A25" s="5" t="s">
        <v>19</v>
      </c>
      <c r="B25" s="9" t="s">
        <v>60</v>
      </c>
      <c r="C25" s="15">
        <v>7044.35</v>
      </c>
      <c r="D25" s="15">
        <v>7044.35</v>
      </c>
      <c r="E25" s="14">
        <v>6941.64</v>
      </c>
      <c r="F25" s="11">
        <f t="shared" si="0"/>
        <v>98.541952060871481</v>
      </c>
    </row>
    <row r="26" spans="1:6" x14ac:dyDescent="0.25">
      <c r="A26" s="5" t="s">
        <v>20</v>
      </c>
      <c r="B26" s="9" t="s">
        <v>61</v>
      </c>
      <c r="C26" s="15">
        <v>55314.53</v>
      </c>
      <c r="D26" s="15">
        <v>55314.53</v>
      </c>
      <c r="E26" s="14">
        <v>45093.39</v>
      </c>
      <c r="F26" s="11">
        <f t="shared" si="0"/>
        <v>81.521780985936246</v>
      </c>
    </row>
    <row r="27" spans="1:6" x14ac:dyDescent="0.25">
      <c r="A27" s="5" t="s">
        <v>21</v>
      </c>
      <c r="B27" s="9" t="s">
        <v>62</v>
      </c>
      <c r="C27" s="15">
        <v>31546.5</v>
      </c>
      <c r="D27" s="15">
        <v>31546.5</v>
      </c>
      <c r="E27" s="14">
        <v>31456.19</v>
      </c>
      <c r="F27" s="11">
        <f t="shared" si="0"/>
        <v>99.713724184933355</v>
      </c>
    </row>
    <row r="28" spans="1:6" ht="21" customHeight="1" x14ac:dyDescent="0.25">
      <c r="A28" s="5" t="s">
        <v>22</v>
      </c>
      <c r="B28" s="9" t="s">
        <v>63</v>
      </c>
      <c r="C28" s="15">
        <v>8240.9500000000007</v>
      </c>
      <c r="D28" s="15">
        <v>8240.9500000000007</v>
      </c>
      <c r="E28" s="14">
        <v>8158.5</v>
      </c>
      <c r="F28" s="11">
        <f t="shared" si="0"/>
        <v>98.999508551805306</v>
      </c>
    </row>
    <row r="29" spans="1:6" s="7" customFormat="1" x14ac:dyDescent="0.25">
      <c r="A29" s="6" t="s">
        <v>23</v>
      </c>
      <c r="B29" s="9" t="s">
        <v>64</v>
      </c>
      <c r="C29" s="13">
        <f>SUM(C30:C34)</f>
        <v>1089741.8799999999</v>
      </c>
      <c r="D29" s="13">
        <f>C29/12*12</f>
        <v>1089741.8799999999</v>
      </c>
      <c r="E29" s="13">
        <f>SUM(E30:E34)</f>
        <v>1076125.23</v>
      </c>
      <c r="F29" s="11">
        <f t="shared" si="0"/>
        <v>98.750470157208241</v>
      </c>
    </row>
    <row r="30" spans="1:6" x14ac:dyDescent="0.25">
      <c r="A30" s="5" t="s">
        <v>24</v>
      </c>
      <c r="B30" s="9" t="s">
        <v>65</v>
      </c>
      <c r="C30" s="15">
        <v>381900.1</v>
      </c>
      <c r="D30" s="15">
        <v>381900.1</v>
      </c>
      <c r="E30" s="14">
        <v>374763.15</v>
      </c>
      <c r="F30" s="11">
        <f t="shared" si="0"/>
        <v>98.131199756166609</v>
      </c>
    </row>
    <row r="31" spans="1:6" x14ac:dyDescent="0.25">
      <c r="A31" s="5" t="s">
        <v>25</v>
      </c>
      <c r="B31" s="9" t="s">
        <v>66</v>
      </c>
      <c r="C31" s="15">
        <v>543009.06999999995</v>
      </c>
      <c r="D31" s="15">
        <v>543009.06999999995</v>
      </c>
      <c r="E31" s="14">
        <v>539476.21</v>
      </c>
      <c r="F31" s="11">
        <f t="shared" si="0"/>
        <v>99.349392082898362</v>
      </c>
    </row>
    <row r="32" spans="1:6" ht="15.75" x14ac:dyDescent="0.25">
      <c r="A32" s="12" t="s">
        <v>89</v>
      </c>
      <c r="B32" s="9" t="s">
        <v>90</v>
      </c>
      <c r="C32" s="15">
        <v>98946.11</v>
      </c>
      <c r="D32" s="15">
        <v>98946.11</v>
      </c>
      <c r="E32" s="14">
        <v>98668.11</v>
      </c>
      <c r="F32" s="11">
        <f t="shared" si="0"/>
        <v>99.719038979905321</v>
      </c>
    </row>
    <row r="33" spans="1:6" ht="19.5" customHeight="1" x14ac:dyDescent="0.25">
      <c r="A33" s="5" t="s">
        <v>26</v>
      </c>
      <c r="B33" s="9" t="s">
        <v>67</v>
      </c>
      <c r="C33" s="15">
        <v>31041.599999999999</v>
      </c>
      <c r="D33" s="15">
        <v>31041.599999999999</v>
      </c>
      <c r="E33" s="14">
        <v>30977.49</v>
      </c>
      <c r="F33" s="11">
        <f t="shared" si="0"/>
        <v>99.793470697386738</v>
      </c>
    </row>
    <row r="34" spans="1:6" ht="20.25" customHeight="1" x14ac:dyDescent="0.25">
      <c r="A34" s="5" t="s">
        <v>27</v>
      </c>
      <c r="B34" s="9" t="s">
        <v>68</v>
      </c>
      <c r="C34" s="15">
        <v>34845</v>
      </c>
      <c r="D34" s="15">
        <v>34845</v>
      </c>
      <c r="E34" s="14">
        <v>32240.27</v>
      </c>
      <c r="F34" s="11">
        <f t="shared" si="0"/>
        <v>92.524809872291584</v>
      </c>
    </row>
    <row r="35" spans="1:6" s="7" customFormat="1" x14ac:dyDescent="0.25">
      <c r="A35" s="6" t="s">
        <v>28</v>
      </c>
      <c r="B35" s="9" t="s">
        <v>69</v>
      </c>
      <c r="C35" s="13">
        <f>SUM(C36:C37)</f>
        <v>93175.99</v>
      </c>
      <c r="D35" s="13">
        <f>C35/12*12</f>
        <v>93175.99</v>
      </c>
      <c r="E35" s="13">
        <f>SUM(E36:E37)</f>
        <v>92746.47</v>
      </c>
      <c r="F35" s="11">
        <f t="shared" si="0"/>
        <v>99.539022874884395</v>
      </c>
    </row>
    <row r="36" spans="1:6" x14ac:dyDescent="0.25">
      <c r="A36" s="5" t="s">
        <v>29</v>
      </c>
      <c r="B36" s="9" t="s">
        <v>70</v>
      </c>
      <c r="C36" s="15">
        <v>93175.99</v>
      </c>
      <c r="D36" s="15">
        <v>93175.99</v>
      </c>
      <c r="E36" s="14">
        <v>92746.47</v>
      </c>
      <c r="F36" s="11">
        <f t="shared" si="0"/>
        <v>99.539022874884395</v>
      </c>
    </row>
    <row r="37" spans="1:6" ht="18.75" customHeight="1" x14ac:dyDescent="0.25">
      <c r="A37" s="5" t="s">
        <v>30</v>
      </c>
      <c r="B37" s="9" t="s">
        <v>71</v>
      </c>
      <c r="C37" s="14"/>
      <c r="D37" s="15"/>
      <c r="E37" s="14"/>
      <c r="F37" s="11"/>
    </row>
    <row r="38" spans="1:6" s="7" customFormat="1" x14ac:dyDescent="0.25">
      <c r="A38" s="6" t="s">
        <v>31</v>
      </c>
      <c r="B38" s="9" t="s">
        <v>72</v>
      </c>
      <c r="C38" s="13">
        <f>SUM(C39:C41)</f>
        <v>115429.16999999998</v>
      </c>
      <c r="D38" s="13">
        <f>C38/12*12</f>
        <v>115429.16999999998</v>
      </c>
      <c r="E38" s="13">
        <f>SUM(E39:E41)</f>
        <v>103968.85</v>
      </c>
      <c r="F38" s="11">
        <f t="shared" si="0"/>
        <v>90.071556435864537</v>
      </c>
    </row>
    <row r="39" spans="1:6" x14ac:dyDescent="0.25">
      <c r="A39" s="5" t="s">
        <v>32</v>
      </c>
      <c r="B39" s="9" t="s">
        <v>73</v>
      </c>
      <c r="C39" s="15">
        <v>805.59</v>
      </c>
      <c r="D39" s="15">
        <v>805.59</v>
      </c>
      <c r="E39" s="14">
        <v>768.93</v>
      </c>
      <c r="F39" s="11">
        <f t="shared" si="0"/>
        <v>95.449298030015257</v>
      </c>
    </row>
    <row r="40" spans="1:6" ht="18.75" customHeight="1" x14ac:dyDescent="0.25">
      <c r="A40" s="5" t="s">
        <v>33</v>
      </c>
      <c r="B40" s="9" t="s">
        <v>74</v>
      </c>
      <c r="C40" s="15">
        <v>35961.68</v>
      </c>
      <c r="D40" s="15">
        <v>35961.68</v>
      </c>
      <c r="E40" s="14">
        <v>26093.98</v>
      </c>
      <c r="F40" s="11">
        <f t="shared" si="0"/>
        <v>72.560514414232031</v>
      </c>
    </row>
    <row r="41" spans="1:6" x14ac:dyDescent="0.25">
      <c r="A41" s="5" t="s">
        <v>34</v>
      </c>
      <c r="B41" s="9" t="s">
        <v>75</v>
      </c>
      <c r="C41" s="15">
        <v>78661.899999999994</v>
      </c>
      <c r="D41" s="15">
        <v>78661.899999999994</v>
      </c>
      <c r="E41" s="14">
        <v>77105.94</v>
      </c>
      <c r="F41" s="11">
        <f t="shared" si="0"/>
        <v>98.021964890245485</v>
      </c>
    </row>
    <row r="42" spans="1:6" s="7" customFormat="1" ht="16.5" customHeight="1" x14ac:dyDescent="0.25">
      <c r="A42" s="6" t="s">
        <v>35</v>
      </c>
      <c r="B42" s="9" t="s">
        <v>76</v>
      </c>
      <c r="C42" s="13">
        <f>C43</f>
        <v>47040.06</v>
      </c>
      <c r="D42" s="13">
        <f>C42/12*12</f>
        <v>47040.06</v>
      </c>
      <c r="E42" s="13">
        <f>E43</f>
        <v>46968.14</v>
      </c>
      <c r="F42" s="11">
        <f t="shared" si="0"/>
        <v>99.847109038551395</v>
      </c>
    </row>
    <row r="43" spans="1:6" x14ac:dyDescent="0.25">
      <c r="A43" s="5" t="s">
        <v>36</v>
      </c>
      <c r="B43" s="9" t="s">
        <v>77</v>
      </c>
      <c r="C43" s="15">
        <v>47040.06</v>
      </c>
      <c r="D43" s="15">
        <v>47040.06</v>
      </c>
      <c r="E43" s="14">
        <v>46968.14</v>
      </c>
      <c r="F43" s="11">
        <f t="shared" si="0"/>
        <v>99.847109038551395</v>
      </c>
    </row>
    <row r="44" spans="1:6" s="7" customFormat="1" x14ac:dyDescent="0.25">
      <c r="A44" s="6" t="s">
        <v>37</v>
      </c>
      <c r="B44" s="9" t="s">
        <v>78</v>
      </c>
      <c r="C44" s="13">
        <f>SUM(C45:C46)</f>
        <v>3390</v>
      </c>
      <c r="D44" s="13">
        <f>C44/12*12</f>
        <v>3390</v>
      </c>
      <c r="E44" s="13">
        <f>SUM(E45:E46)</f>
        <v>3329.5</v>
      </c>
      <c r="F44" s="11">
        <f t="shared" si="0"/>
        <v>98.21533923303835</v>
      </c>
    </row>
    <row r="45" spans="1:6" x14ac:dyDescent="0.25">
      <c r="A45" s="5" t="s">
        <v>38</v>
      </c>
      <c r="B45" s="9" t="s">
        <v>79</v>
      </c>
      <c r="C45" s="14">
        <v>2500</v>
      </c>
      <c r="D45" s="15">
        <v>2500</v>
      </c>
      <c r="E45" s="14">
        <v>2500</v>
      </c>
      <c r="F45" s="11">
        <f t="shared" si="0"/>
        <v>100</v>
      </c>
    </row>
    <row r="46" spans="1:6" ht="17.25" customHeight="1" x14ac:dyDescent="0.25">
      <c r="A46" s="5" t="s">
        <v>39</v>
      </c>
      <c r="B46" s="9" t="s">
        <v>80</v>
      </c>
      <c r="C46" s="14">
        <v>890</v>
      </c>
      <c r="D46" s="15">
        <v>890</v>
      </c>
      <c r="E46" s="14">
        <v>829.5</v>
      </c>
      <c r="F46" s="11">
        <f t="shared" si="0"/>
        <v>93.202247191011239</v>
      </c>
    </row>
    <row r="47" spans="1:6" s="7" customFormat="1" ht="42.75" x14ac:dyDescent="0.25">
      <c r="A47" s="6" t="s">
        <v>40</v>
      </c>
      <c r="B47" s="9" t="s">
        <v>81</v>
      </c>
      <c r="C47" s="13">
        <f>SUM(C48:C50)</f>
        <v>60569.1</v>
      </c>
      <c r="D47" s="13">
        <f>C47/12*12</f>
        <v>60569.100000000006</v>
      </c>
      <c r="E47" s="13">
        <f>SUM(E48:E50)</f>
        <v>60568.009999999995</v>
      </c>
      <c r="F47" s="11">
        <f t="shared" si="0"/>
        <v>99.998200402515465</v>
      </c>
    </row>
    <row r="48" spans="1:6" ht="49.5" customHeight="1" x14ac:dyDescent="0.25">
      <c r="A48" s="5" t="s">
        <v>41</v>
      </c>
      <c r="B48" s="9" t="s">
        <v>82</v>
      </c>
      <c r="C48" s="15">
        <v>42931</v>
      </c>
      <c r="D48" s="15">
        <v>42931</v>
      </c>
      <c r="E48" s="14">
        <v>42931</v>
      </c>
      <c r="F48" s="11">
        <f t="shared" si="0"/>
        <v>100</v>
      </c>
    </row>
    <row r="49" spans="1:6" ht="49.5" customHeight="1" x14ac:dyDescent="0.25">
      <c r="A49" s="5" t="s">
        <v>94</v>
      </c>
      <c r="B49" s="9" t="s">
        <v>95</v>
      </c>
      <c r="C49" s="15">
        <v>11212.1</v>
      </c>
      <c r="D49" s="15">
        <v>11212.1</v>
      </c>
      <c r="E49" s="14">
        <v>11212.1</v>
      </c>
      <c r="F49" s="11">
        <f t="shared" si="0"/>
        <v>100</v>
      </c>
    </row>
    <row r="50" spans="1:6" x14ac:dyDescent="0.25">
      <c r="A50" s="5" t="s">
        <v>42</v>
      </c>
      <c r="B50" s="9" t="s">
        <v>83</v>
      </c>
      <c r="C50" s="15">
        <v>6426</v>
      </c>
      <c r="D50" s="15">
        <v>6426</v>
      </c>
      <c r="E50" s="14">
        <v>6424.91</v>
      </c>
      <c r="F50" s="11">
        <f t="shared" si="0"/>
        <v>99.983037659508241</v>
      </c>
    </row>
    <row r="51" spans="1:6" s="7" customFormat="1" x14ac:dyDescent="0.25">
      <c r="A51" s="6" t="s">
        <v>43</v>
      </c>
      <c r="B51" s="10"/>
      <c r="C51" s="13">
        <f>C47+C44+C42+C38+C35+C29+C24+C18+C14+C12+C5</f>
        <v>1775338.23</v>
      </c>
      <c r="D51" s="13">
        <f>C51/12*12</f>
        <v>1775338.23</v>
      </c>
      <c r="E51" s="17">
        <f>E47+E44+E42+E38+E35+E29+E24+E18+E14+E12+E5</f>
        <v>1728007.76</v>
      </c>
      <c r="F51" s="11">
        <f t="shared" si="0"/>
        <v>97.334002659312972</v>
      </c>
    </row>
  </sheetData>
  <mergeCells count="2">
    <mergeCell ref="A1:F1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2019-02-22T06:39:12Z</dcterms:modified>
</cp:coreProperties>
</file>