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5" i="1" l="1"/>
  <c r="C11" i="1"/>
  <c r="C13" i="1"/>
  <c r="C16" i="1"/>
  <c r="C22" i="1"/>
  <c r="C29" i="1"/>
  <c r="C36" i="1"/>
  <c r="C39" i="1"/>
  <c r="C43" i="1"/>
  <c r="C45" i="1"/>
  <c r="C48" i="1"/>
  <c r="G38" i="1"/>
  <c r="G33" i="1"/>
  <c r="C27" i="1" l="1"/>
  <c r="C51" i="1" s="1"/>
  <c r="G27" i="1"/>
  <c r="E28" i="1"/>
  <c r="G28" i="1" s="1"/>
  <c r="F27" i="1"/>
  <c r="E27" i="1"/>
  <c r="D27" i="1"/>
  <c r="E50" i="1" l="1"/>
  <c r="E49" i="1"/>
  <c r="E47" i="1"/>
  <c r="E46" i="1"/>
  <c r="E44" i="1"/>
  <c r="E42" i="1"/>
  <c r="E41" i="1"/>
  <c r="E40" i="1"/>
  <c r="E38" i="1"/>
  <c r="E37" i="1"/>
  <c r="E35" i="1"/>
  <c r="E34" i="1"/>
  <c r="E33" i="1"/>
  <c r="E32" i="1"/>
  <c r="E31" i="1"/>
  <c r="E30" i="1"/>
  <c r="E26" i="1"/>
  <c r="E25" i="1"/>
  <c r="E24" i="1"/>
  <c r="E23" i="1"/>
  <c r="E21" i="1"/>
  <c r="E20" i="1"/>
  <c r="E19" i="1"/>
  <c r="E18" i="1"/>
  <c r="E17" i="1"/>
  <c r="E15" i="1"/>
  <c r="E14" i="1"/>
  <c r="E12" i="1"/>
  <c r="E10" i="1"/>
  <c r="E9" i="1"/>
  <c r="E8" i="1"/>
  <c r="E7" i="1"/>
  <c r="E6" i="1"/>
  <c r="F5" i="1" l="1"/>
  <c r="F11" i="1"/>
  <c r="F13" i="1"/>
  <c r="F16" i="1"/>
  <c r="F22" i="1"/>
  <c r="F29" i="1"/>
  <c r="F36" i="1"/>
  <c r="F39" i="1"/>
  <c r="F43" i="1"/>
  <c r="F45" i="1"/>
  <c r="F48" i="1"/>
  <c r="G32" i="1"/>
  <c r="D16" i="1"/>
  <c r="E16" i="1" s="1"/>
  <c r="D13" i="1"/>
  <c r="E13" i="1" s="1"/>
  <c r="G9" i="1"/>
  <c r="G10" i="1"/>
  <c r="G50" i="1"/>
  <c r="G49" i="1"/>
  <c r="G47" i="1"/>
  <c r="G46" i="1"/>
  <c r="G44" i="1"/>
  <c r="G42" i="1"/>
  <c r="G41" i="1"/>
  <c r="G40" i="1"/>
  <c r="G37" i="1"/>
  <c r="G35" i="1"/>
  <c r="G34" i="1"/>
  <c r="G31" i="1"/>
  <c r="G30" i="1"/>
  <c r="G26" i="1"/>
  <c r="G25" i="1"/>
  <c r="G24" i="1"/>
  <c r="G23" i="1"/>
  <c r="G21" i="1"/>
  <c r="G20" i="1"/>
  <c r="G19" i="1"/>
  <c r="G18" i="1"/>
  <c r="G14" i="1"/>
  <c r="G12" i="1"/>
  <c r="G7" i="1"/>
  <c r="G6" i="1"/>
  <c r="D48" i="1"/>
  <c r="D45" i="1"/>
  <c r="E45" i="1" s="1"/>
  <c r="D43" i="1"/>
  <c r="D39" i="1"/>
  <c r="E39" i="1" s="1"/>
  <c r="D36" i="1"/>
  <c r="D29" i="1"/>
  <c r="D22" i="1"/>
  <c r="D11" i="1"/>
  <c r="D5" i="1"/>
  <c r="E5" i="1" s="1"/>
  <c r="G5" i="1" s="1"/>
  <c r="E48" i="1" l="1"/>
  <c r="G48" i="1" s="1"/>
  <c r="E43" i="1"/>
  <c r="G43" i="1" s="1"/>
  <c r="F51" i="1"/>
  <c r="E36" i="1"/>
  <c r="G36" i="1" s="1"/>
  <c r="D51" i="1"/>
  <c r="E29" i="1"/>
  <c r="E51" i="1" s="1"/>
  <c r="G22" i="1"/>
  <c r="E22" i="1"/>
  <c r="G13" i="1"/>
  <c r="G11" i="1"/>
  <c r="E11" i="1"/>
  <c r="G45" i="1"/>
  <c r="G16" i="1"/>
  <c r="G39" i="1"/>
  <c r="G29" i="1" l="1"/>
  <c r="G51" i="1"/>
</calcChain>
</file>

<file path=xl/sharedStrings.xml><?xml version="1.0" encoding="utf-8"?>
<sst xmlns="http://schemas.openxmlformats.org/spreadsheetml/2006/main" count="102" uniqueCount="102">
  <si>
    <t>Ед.Изм.: тыс.руб.</t>
  </si>
  <si>
    <t>% испол-я текущего плана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</si>
  <si>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</si>
  <si>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</si>
  <si>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</si>
  <si>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</si>
  <si>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</si>
  <si>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</si>
  <si>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</si>
  <si>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</si>
  <si>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</si>
  <si>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</si>
  <si>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</si>
  <si>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</si>
  <si>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</si>
  <si>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</si>
  <si>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</si>
  <si>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</si>
  <si>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</si>
  <si>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</si>
  <si>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</si>
  <si>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</si>
  <si>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</si>
  <si>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</si>
  <si>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</si>
  <si>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</si>
  <si>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</si>
  <si>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</si>
  <si>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</si>
  <si>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</si>
  <si>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</si>
  <si>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</si>
  <si>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</si>
  <si>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</si>
  <si>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</si>
  <si>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</si>
  <si>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</si>
  <si>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</si>
  <si>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</si>
  <si>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</si>
  <si>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</si>
  <si>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</si>
  <si>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</si>
  <si>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</si>
  <si>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</si>
  <si>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</si>
  <si>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</si>
  <si>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</si>
  <si>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0107</t>
  </si>
  <si>
    <t>0111</t>
  </si>
  <si>
    <t>0113</t>
  </si>
  <si>
    <t>0200</t>
  </si>
  <si>
    <t>0203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</si>
  <si>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</si>
  <si>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</si>
  <si>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</si>
  <si>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</si>
  <si>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</si>
  <si>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</si>
  <si>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</si>
  <si>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</si>
  <si>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</si>
  <si>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</si>
  <si>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</si>
  <si>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</si>
  <si>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</si>
  <si>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</si>
  <si>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</si>
  <si>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</si>
  <si>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</si>
  <si>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</si>
  <si>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</si>
  <si>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</si>
  <si>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</si>
  <si>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</si>
  <si>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</si>
  <si>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</si>
  <si>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</si>
  <si>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</si>
  <si>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</si>
  <si>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</si>
  <si>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</si>
  <si>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</si>
  <si>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</si>
  <si>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</si>
  <si>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</si>
  <si>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</si>
  <si>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Другие вопросы в области национальной безопасности и правоохранительной деятельности</t>
  </si>
  <si>
    <t>0314</t>
  </si>
  <si>
    <t>0401</t>
  </si>
  <si>
    <t>Общеэкономические вопросы</t>
  </si>
  <si>
    <t>Дополнительное образование  детей</t>
  </si>
  <si>
    <t>0703</t>
  </si>
  <si>
    <t>0103</t>
  </si>
  <si>
    <t>Утвержденный план</t>
  </si>
  <si>
    <t>Сведения об исполнении бюджета муниципального района Мелеузовский район Республики Башкортостан за 1 квартал 2019 года по расходам, в разрезе разделов и подразделов в сравнении с запланированными значениями на соответствующий период</t>
  </si>
  <si>
    <t>Текущий план на 1 квартал 2019 года</t>
  </si>
  <si>
    <t>Отчет за 1 квартал 2019 года</t>
  </si>
  <si>
    <t>ОХРАНА ОКРУЖАЮЩЕЙ СРЕДЫ</t>
  </si>
  <si>
    <t>Другие вопросы в области окружающей среды</t>
  </si>
  <si>
    <t>0600</t>
  </si>
  <si>
    <t>0605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</si>
</sst>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0" xfId="0" applyFont="1"/>
    <xf numFmtId="0" fontId="0" fillId="0" borderId="0" xfId="0" applyFont="1"/>
    <xf numFmtId="49" fontId="8" fillId="0" borderId="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" fontId="9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Font="1" applyBorder="1"/>
    <xf numFmtId="0" fontId="10" fillId="2" borderId="1" xfId="0" applyFont="1" applyFill="1" applyBorder="1" applyAlignment="1">
      <alignment vertical="top" wrapText="1"/>
    </xf>
    <xf numFmtId="4" fontId="6" fillId="0" borderId="1" xfId="0" applyNumberFormat="1" applyFont="1" applyBorder="1"/>
    <xf numFmtId="4" fontId="3" fillId="0" borderId="1" xfId="0" applyNumberFormat="1" applyFont="1" applyBorder="1"/>
    <xf numFmtId="4" fontId="2" fillId="0" borderId="1" xfId="0" applyNumberFormat="1" applyFont="1" applyBorder="1"/>
    <xf numFmtId="0" fontId="4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/>
    </xf>
    <xf numFmtId="4" fontId="1" fillId="0" borderId="1" xfId="0" applyNumberFormat="1" applyFont="1" applyBorder="1"/>
    <xf numFmtId="0" fontId="0" fillId="0" borderId="0" xfId="0" applyFill="1" applyAlignment="1">
      <alignment horizontal="left" vertical="top"/>
    </xf>
    <xf numFmtId="0" fontId="8" fillId="0" borderId="1" xfId="0" applyFont="1" applyFill="1" applyBorder="1" applyAlignment="1">
      <alignment horizontal="center" vertical="top" wrapText="1"/>
    </xf>
    <xf numFmtId="0" fontId="0" fillId="0" borderId="0" xfId="0" applyFill="1"/>
    <xf numFmtId="4" fontId="9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 shrinkToFit="1"/>
    </xf>
    <xf numFmtId="4" fontId="7" fillId="0" borderId="1" xfId="0" applyNumberFormat="1" applyFont="1" applyFill="1" applyBorder="1" applyAlignment="1">
      <alignment horizontal="right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16" zoomScaleNormal="100" workbookViewId="0">
      <selection activeCell="G8" sqref="G8"/>
    </sheetView>
  </sheetViews>
  <sheetFormatPr defaultRowHeight="15" x14ac:dyDescent="0.25"/>
  <cols>
    <col min="1" max="1" width="58" customWidth="1"/>
    <col min="2" max="2" width="12.28515625" customWidth="1"/>
    <col min="3" max="3" width="14.7109375" style="24" customWidth="1"/>
    <col min="4" max="4" width="15.28515625" customWidth="1"/>
    <col min="5" max="5" width="15" customWidth="1"/>
    <col min="6" max="6" width="14.28515625" customWidth="1"/>
    <col min="7" max="7" width="13.5703125" customWidth="1"/>
  </cols>
  <sheetData>
    <row r="1" spans="1:7" ht="57" customHeight="1" x14ac:dyDescent="0.25">
      <c r="A1" s="18" t="s">
        <v>95</v>
      </c>
      <c r="B1" s="18"/>
      <c r="C1" s="18"/>
      <c r="D1" s="18"/>
      <c r="E1" s="18"/>
      <c r="F1" s="18"/>
      <c r="G1" s="18"/>
    </row>
    <row r="2" spans="1:7" x14ac:dyDescent="0.25">
      <c r="B2" s="1"/>
      <c r="C2" s="22"/>
      <c r="D2" s="2"/>
      <c r="E2" s="2"/>
      <c r="F2" s="2"/>
      <c r="G2" s="2"/>
    </row>
    <row r="3" spans="1:7" x14ac:dyDescent="0.25">
      <c r="B3" s="1"/>
      <c r="C3" s="22"/>
      <c r="D3" s="2"/>
      <c r="E3" s="2"/>
      <c r="F3" s="19" t="s">
        <v>0</v>
      </c>
      <c r="G3" s="20"/>
    </row>
    <row r="4" spans="1:7" ht="46.5" customHeight="1" x14ac:dyDescent="0.25">
      <c r="A4" s="4" t="s">
        <v>2</v>
      </c>
      <c r="B4" s="5" t="s">
        <v>45</v>
      </c>
      <c r="C4" s="23" t="s">
        <v>94</v>
      </c>
      <c r="D4" s="3" t="s">
        <v>86</v>
      </c>
      <c r="E4" s="3" t="s">
        <v>96</v>
      </c>
      <c r="F4" s="3" t="s">
        <v>97</v>
      </c>
      <c r="G4" s="3" t="s">
        <v>1</v>
      </c>
    </row>
    <row r="5" spans="1:7" s="7" customFormat="1" x14ac:dyDescent="0.25">
      <c r="A5" s="6" t="s">
        <v>3</v>
      </c>
      <c r="B5" s="9" t="s">
        <v>46</v>
      </c>
      <c r="C5" s="11">
        <f>SUM(C6:C10)</f>
        <v>112198.3</v>
      </c>
      <c r="D5" s="11">
        <f>SUM(D6:D10)</f>
        <v>132240.29999999999</v>
      </c>
      <c r="E5" s="11">
        <f>D5/4</f>
        <v>33060.074999999997</v>
      </c>
      <c r="F5" s="11">
        <f>SUM(F6:F10)</f>
        <v>20021.352999999999</v>
      </c>
      <c r="G5" s="11">
        <f>F5/E5*100</f>
        <v>60.560518994587888</v>
      </c>
    </row>
    <row r="6" spans="1:7" ht="47.25" customHeight="1" x14ac:dyDescent="0.25">
      <c r="A6" s="5" t="s">
        <v>4</v>
      </c>
      <c r="B6" s="9" t="s">
        <v>93</v>
      </c>
      <c r="C6" s="26">
        <v>3963</v>
      </c>
      <c r="D6" s="12">
        <v>3963</v>
      </c>
      <c r="E6" s="16">
        <f t="shared" ref="E6:E51" si="0">D6/4</f>
        <v>990.75</v>
      </c>
      <c r="F6" s="12">
        <v>834.73</v>
      </c>
      <c r="G6" s="11">
        <f t="shared" ref="G6:G51" si="1">F6/E6*100</f>
        <v>84.252334090335594</v>
      </c>
    </row>
    <row r="7" spans="1:7" ht="45.75" customHeight="1" x14ac:dyDescent="0.25">
      <c r="A7" s="5" t="s">
        <v>5</v>
      </c>
      <c r="B7" s="9" t="s">
        <v>47</v>
      </c>
      <c r="C7" s="26">
        <v>87023</v>
      </c>
      <c r="D7" s="12">
        <v>88420</v>
      </c>
      <c r="E7" s="16">
        <f t="shared" si="0"/>
        <v>22105</v>
      </c>
      <c r="F7" s="12">
        <v>14896.025</v>
      </c>
      <c r="G7" s="11">
        <f t="shared" si="1"/>
        <v>67.387581995023751</v>
      </c>
    </row>
    <row r="8" spans="1:7" ht="20.25" customHeight="1" x14ac:dyDescent="0.25">
      <c r="A8" s="5" t="s">
        <v>6</v>
      </c>
      <c r="B8" s="9" t="s">
        <v>48</v>
      </c>
      <c r="C8" s="26">
        <v>0</v>
      </c>
      <c r="D8" s="12">
        <v>275</v>
      </c>
      <c r="E8" s="16">
        <f t="shared" si="0"/>
        <v>68.75</v>
      </c>
      <c r="F8" s="12"/>
      <c r="G8" s="11"/>
    </row>
    <row r="9" spans="1:7" x14ac:dyDescent="0.25">
      <c r="A9" s="5" t="s">
        <v>7</v>
      </c>
      <c r="B9" s="9" t="s">
        <v>49</v>
      </c>
      <c r="C9" s="26">
        <v>800</v>
      </c>
      <c r="D9" s="12">
        <v>800</v>
      </c>
      <c r="E9" s="16">
        <f t="shared" si="0"/>
        <v>200</v>
      </c>
      <c r="F9" s="12"/>
      <c r="G9" s="11">
        <f t="shared" si="1"/>
        <v>0</v>
      </c>
    </row>
    <row r="10" spans="1:7" ht="21" customHeight="1" x14ac:dyDescent="0.25">
      <c r="A10" s="5" t="s">
        <v>8</v>
      </c>
      <c r="B10" s="9" t="s">
        <v>50</v>
      </c>
      <c r="C10" s="26">
        <v>20412.3</v>
      </c>
      <c r="D10" s="12">
        <v>38782.300000000003</v>
      </c>
      <c r="E10" s="16">
        <f t="shared" si="0"/>
        <v>9695.5750000000007</v>
      </c>
      <c r="F10" s="12">
        <v>4290.598</v>
      </c>
      <c r="G10" s="11">
        <f t="shared" si="1"/>
        <v>44.253156723556877</v>
      </c>
    </row>
    <row r="11" spans="1:7" s="7" customFormat="1" x14ac:dyDescent="0.25">
      <c r="A11" s="6" t="s">
        <v>9</v>
      </c>
      <c r="B11" s="9" t="s">
        <v>51</v>
      </c>
      <c r="C11" s="11">
        <f>C12</f>
        <v>1853.5</v>
      </c>
      <c r="D11" s="11">
        <f>D12</f>
        <v>1853.5</v>
      </c>
      <c r="E11" s="11">
        <f t="shared" si="0"/>
        <v>463.375</v>
      </c>
      <c r="F11" s="11">
        <f>F12</f>
        <v>463.375</v>
      </c>
      <c r="G11" s="11">
        <f t="shared" si="1"/>
        <v>100</v>
      </c>
    </row>
    <row r="12" spans="1:7" ht="21" customHeight="1" x14ac:dyDescent="0.25">
      <c r="A12" s="5" t="s">
        <v>10</v>
      </c>
      <c r="B12" s="9" t="s">
        <v>52</v>
      </c>
      <c r="C12" s="26">
        <v>1853.5</v>
      </c>
      <c r="D12" s="12">
        <v>1853.5</v>
      </c>
      <c r="E12" s="16">
        <f t="shared" si="0"/>
        <v>463.375</v>
      </c>
      <c r="F12" s="12">
        <v>463.375</v>
      </c>
      <c r="G12" s="11">
        <f t="shared" si="1"/>
        <v>100</v>
      </c>
    </row>
    <row r="13" spans="1:7" s="7" customFormat="1" ht="33" customHeight="1" x14ac:dyDescent="0.25">
      <c r="A13" s="6" t="s">
        <v>11</v>
      </c>
      <c r="B13" s="9" t="s">
        <v>53</v>
      </c>
      <c r="C13" s="11">
        <f>SUM(C14:C15)</f>
        <v>3145</v>
      </c>
      <c r="D13" s="11">
        <f>SUM(D14:D15)</f>
        <v>3145</v>
      </c>
      <c r="E13" s="11">
        <f t="shared" si="0"/>
        <v>786.25</v>
      </c>
      <c r="F13" s="11">
        <f>SUM(F14:F15)</f>
        <v>468.76900000000001</v>
      </c>
      <c r="G13" s="11">
        <f t="shared" si="1"/>
        <v>59.620858505564392</v>
      </c>
    </row>
    <row r="14" spans="1:7" ht="38.25" customHeight="1" x14ac:dyDescent="0.25">
      <c r="A14" s="5" t="s">
        <v>12</v>
      </c>
      <c r="B14" s="9" t="s">
        <v>54</v>
      </c>
      <c r="C14" s="26">
        <v>3145</v>
      </c>
      <c r="D14" s="12">
        <v>3145</v>
      </c>
      <c r="E14" s="16">
        <f t="shared" si="0"/>
        <v>786.25</v>
      </c>
      <c r="F14" s="12">
        <v>468.76900000000001</v>
      </c>
      <c r="G14" s="11">
        <f t="shared" si="1"/>
        <v>59.620858505564392</v>
      </c>
    </row>
    <row r="15" spans="1:7" ht="38.25" customHeight="1" x14ac:dyDescent="0.25">
      <c r="A15" s="5" t="s">
        <v>87</v>
      </c>
      <c r="B15" s="9" t="s">
        <v>88</v>
      </c>
      <c r="C15" s="26">
        <v>0</v>
      </c>
      <c r="D15" s="12">
        <v>0</v>
      </c>
      <c r="E15" s="16">
        <f t="shared" si="0"/>
        <v>0</v>
      </c>
      <c r="F15" s="12"/>
      <c r="G15" s="11"/>
    </row>
    <row r="16" spans="1:7" s="7" customFormat="1" ht="18.75" customHeight="1" x14ac:dyDescent="0.25">
      <c r="A16" s="6" t="s">
        <v>13</v>
      </c>
      <c r="B16" s="9" t="s">
        <v>55</v>
      </c>
      <c r="C16" s="11">
        <f>SUM(C17:C21)</f>
        <v>98370.6</v>
      </c>
      <c r="D16" s="11">
        <f>SUM(D17:D21)</f>
        <v>117485.6</v>
      </c>
      <c r="E16" s="11">
        <f t="shared" si="0"/>
        <v>29371.4</v>
      </c>
      <c r="F16" s="11">
        <f>SUM(F17:F21)</f>
        <v>9010.5770000000011</v>
      </c>
      <c r="G16" s="11">
        <f t="shared" si="1"/>
        <v>30.678064375549006</v>
      </c>
    </row>
    <row r="17" spans="1:7" s="8" customFormat="1" ht="18.75" customHeight="1" x14ac:dyDescent="0.25">
      <c r="A17" s="5" t="s">
        <v>90</v>
      </c>
      <c r="B17" s="9" t="s">
        <v>89</v>
      </c>
      <c r="C17" s="26">
        <v>0</v>
      </c>
      <c r="D17" s="13">
        <v>0</v>
      </c>
      <c r="E17" s="16">
        <f t="shared" si="0"/>
        <v>0</v>
      </c>
      <c r="F17" s="13"/>
      <c r="G17" s="11"/>
    </row>
    <row r="18" spans="1:7" ht="17.25" customHeight="1" x14ac:dyDescent="0.25">
      <c r="A18" s="5" t="s">
        <v>14</v>
      </c>
      <c r="B18" s="9" t="s">
        <v>56</v>
      </c>
      <c r="C18" s="26">
        <v>8741.6</v>
      </c>
      <c r="D18" s="12">
        <v>11241.6</v>
      </c>
      <c r="E18" s="16">
        <f t="shared" si="0"/>
        <v>2810.4</v>
      </c>
      <c r="F18" s="12">
        <v>1610.5</v>
      </c>
      <c r="G18" s="11">
        <f t="shared" si="1"/>
        <v>57.305009962994589</v>
      </c>
    </row>
    <row r="19" spans="1:7" x14ac:dyDescent="0.25">
      <c r="A19" s="5" t="s">
        <v>15</v>
      </c>
      <c r="B19" s="9" t="s">
        <v>57</v>
      </c>
      <c r="C19" s="26">
        <v>270</v>
      </c>
      <c r="D19" s="12">
        <v>270</v>
      </c>
      <c r="E19" s="16">
        <f t="shared" si="0"/>
        <v>67.5</v>
      </c>
      <c r="F19" s="12"/>
      <c r="G19" s="11">
        <f t="shared" si="1"/>
        <v>0</v>
      </c>
    </row>
    <row r="20" spans="1:7" ht="19.5" customHeight="1" x14ac:dyDescent="0.25">
      <c r="A20" s="5" t="s">
        <v>16</v>
      </c>
      <c r="B20" s="9" t="s">
        <v>58</v>
      </c>
      <c r="C20" s="26">
        <v>75139</v>
      </c>
      <c r="D20" s="12">
        <v>88458</v>
      </c>
      <c r="E20" s="16">
        <f t="shared" si="0"/>
        <v>22114.5</v>
      </c>
      <c r="F20" s="12">
        <v>3302.9479999999999</v>
      </c>
      <c r="G20" s="11">
        <f t="shared" si="1"/>
        <v>14.935666644057067</v>
      </c>
    </row>
    <row r="21" spans="1:7" ht="17.25" customHeight="1" x14ac:dyDescent="0.25">
      <c r="A21" s="5" t="s">
        <v>17</v>
      </c>
      <c r="B21" s="9" t="s">
        <v>59</v>
      </c>
      <c r="C21" s="26">
        <v>14220</v>
      </c>
      <c r="D21" s="12">
        <v>17516</v>
      </c>
      <c r="E21" s="16">
        <f t="shared" si="0"/>
        <v>4379</v>
      </c>
      <c r="F21" s="12">
        <v>4097.1289999999999</v>
      </c>
      <c r="G21" s="11">
        <f t="shared" si="1"/>
        <v>93.563119433660646</v>
      </c>
    </row>
    <row r="22" spans="1:7" s="7" customFormat="1" ht="15.75" customHeight="1" x14ac:dyDescent="0.25">
      <c r="A22" s="6" t="s">
        <v>18</v>
      </c>
      <c r="B22" s="9" t="s">
        <v>60</v>
      </c>
      <c r="C22" s="11">
        <f>SUM(C23:C26)</f>
        <v>41830.800000000003</v>
      </c>
      <c r="D22" s="11">
        <f>SUM(D23:D26)</f>
        <v>200734.63199999998</v>
      </c>
      <c r="E22" s="11">
        <f t="shared" si="0"/>
        <v>50183.657999999996</v>
      </c>
      <c r="F22" s="11">
        <f>SUM(F23:F26)</f>
        <v>2552.1840000000002</v>
      </c>
      <c r="G22" s="11">
        <f t="shared" si="1"/>
        <v>5.0856874562631535</v>
      </c>
    </row>
    <row r="23" spans="1:7" x14ac:dyDescent="0.25">
      <c r="A23" s="5" t="s">
        <v>19</v>
      </c>
      <c r="B23" s="9" t="s">
        <v>61</v>
      </c>
      <c r="C23" s="26">
        <v>1050</v>
      </c>
      <c r="D23" s="12">
        <v>1550</v>
      </c>
      <c r="E23" s="16">
        <f t="shared" si="0"/>
        <v>387.5</v>
      </c>
      <c r="F23" s="12">
        <v>139.262</v>
      </c>
      <c r="G23" s="11">
        <f t="shared" si="1"/>
        <v>35.938580645161288</v>
      </c>
    </row>
    <row r="24" spans="1:7" x14ac:dyDescent="0.25">
      <c r="A24" s="5" t="s">
        <v>20</v>
      </c>
      <c r="B24" s="9" t="s">
        <v>62</v>
      </c>
      <c r="C24" s="26">
        <v>9762</v>
      </c>
      <c r="D24" s="12">
        <v>106238.777</v>
      </c>
      <c r="E24" s="16">
        <f t="shared" si="0"/>
        <v>26559.69425</v>
      </c>
      <c r="F24" s="12">
        <v>646.37199999999996</v>
      </c>
      <c r="G24" s="11">
        <f t="shared" si="1"/>
        <v>2.4336575335388129</v>
      </c>
    </row>
    <row r="25" spans="1:7" x14ac:dyDescent="0.25">
      <c r="A25" s="5" t="s">
        <v>21</v>
      </c>
      <c r="B25" s="9" t="s">
        <v>63</v>
      </c>
      <c r="C25" s="26">
        <v>22918.799999999999</v>
      </c>
      <c r="D25" s="12">
        <v>85979.854999999996</v>
      </c>
      <c r="E25" s="16">
        <f t="shared" si="0"/>
        <v>21494.963749999999</v>
      </c>
      <c r="F25" s="12"/>
      <c r="G25" s="11">
        <f t="shared" si="1"/>
        <v>0</v>
      </c>
    </row>
    <row r="26" spans="1:7" ht="21" customHeight="1" x14ac:dyDescent="0.25">
      <c r="A26" s="5" t="s">
        <v>22</v>
      </c>
      <c r="B26" s="9" t="s">
        <v>64</v>
      </c>
      <c r="C26" s="26">
        <v>8100</v>
      </c>
      <c r="D26" s="12">
        <v>6966</v>
      </c>
      <c r="E26" s="16">
        <f t="shared" si="0"/>
        <v>1741.5</v>
      </c>
      <c r="F26" s="12">
        <v>1766.55</v>
      </c>
      <c r="G26" s="11">
        <f t="shared" si="1"/>
        <v>101.4384151593454</v>
      </c>
    </row>
    <row r="27" spans="1:7" s="7" customFormat="1" ht="21" customHeight="1" x14ac:dyDescent="0.25">
      <c r="A27" s="6" t="s">
        <v>98</v>
      </c>
      <c r="B27" s="10" t="s">
        <v>100</v>
      </c>
      <c r="C27" s="27">
        <f>C28</f>
        <v>0</v>
      </c>
      <c r="D27" s="11">
        <f>D28</f>
        <v>5000</v>
      </c>
      <c r="E27" s="15">
        <f>E28</f>
        <v>1250</v>
      </c>
      <c r="F27" s="11">
        <f>F28</f>
        <v>0</v>
      </c>
      <c r="G27" s="11">
        <f t="shared" si="1"/>
        <v>0</v>
      </c>
    </row>
    <row r="28" spans="1:7" ht="21" customHeight="1" x14ac:dyDescent="0.25">
      <c r="A28" s="5" t="s">
        <v>99</v>
      </c>
      <c r="B28" s="9" t="s">
        <v>101</v>
      </c>
      <c r="C28" s="26">
        <v>0</v>
      </c>
      <c r="D28" s="12">
        <v>5000</v>
      </c>
      <c r="E28" s="16">
        <f>D28/12*3</f>
        <v>1250</v>
      </c>
      <c r="F28" s="12"/>
      <c r="G28" s="21">
        <f t="shared" si="1"/>
        <v>0</v>
      </c>
    </row>
    <row r="29" spans="1:7" s="7" customFormat="1" x14ac:dyDescent="0.25">
      <c r="A29" s="6" t="s">
        <v>23</v>
      </c>
      <c r="B29" s="9" t="s">
        <v>65</v>
      </c>
      <c r="C29" s="11">
        <f>SUM(C30:C35)</f>
        <v>1063993.5</v>
      </c>
      <c r="D29" s="11">
        <f>SUM(D30:D35)</f>
        <v>1101250.4649999999</v>
      </c>
      <c r="E29" s="11">
        <f t="shared" si="0"/>
        <v>275312.61624999996</v>
      </c>
      <c r="F29" s="11">
        <f>SUM(F30:F35)</f>
        <v>248806.05499999999</v>
      </c>
      <c r="G29" s="11">
        <f t="shared" si="1"/>
        <v>90.372195211740518</v>
      </c>
    </row>
    <row r="30" spans="1:7" x14ac:dyDescent="0.25">
      <c r="A30" s="5" t="s">
        <v>24</v>
      </c>
      <c r="B30" s="9" t="s">
        <v>66</v>
      </c>
      <c r="C30" s="26">
        <v>361658.4</v>
      </c>
      <c r="D30" s="12">
        <v>371046.66</v>
      </c>
      <c r="E30" s="17">
        <f t="shared" si="0"/>
        <v>92761.664999999994</v>
      </c>
      <c r="F30" s="12">
        <v>83855.360000000001</v>
      </c>
      <c r="G30" s="11">
        <f t="shared" si="1"/>
        <v>90.398722360147374</v>
      </c>
    </row>
    <row r="31" spans="1:7" x14ac:dyDescent="0.25">
      <c r="A31" s="5" t="s">
        <v>25</v>
      </c>
      <c r="B31" s="9" t="s">
        <v>67</v>
      </c>
      <c r="C31" s="26">
        <v>535871.19999999995</v>
      </c>
      <c r="D31" s="12">
        <v>559309.90500000003</v>
      </c>
      <c r="E31" s="17">
        <f t="shared" si="0"/>
        <v>139827.47625000001</v>
      </c>
      <c r="F31" s="12">
        <v>122692.79</v>
      </c>
      <c r="G31" s="11">
        <f t="shared" si="1"/>
        <v>87.745837435151444</v>
      </c>
    </row>
    <row r="32" spans="1:7" ht="15.75" x14ac:dyDescent="0.25">
      <c r="A32" s="14" t="s">
        <v>91</v>
      </c>
      <c r="B32" s="9" t="s">
        <v>92</v>
      </c>
      <c r="C32" s="26">
        <v>98950.1</v>
      </c>
      <c r="D32" s="12">
        <v>100550.1</v>
      </c>
      <c r="E32" s="17">
        <f t="shared" si="0"/>
        <v>25137.525000000001</v>
      </c>
      <c r="F32" s="12">
        <v>30638.974999999999</v>
      </c>
      <c r="G32" s="11">
        <f t="shared" si="1"/>
        <v>121.88540836856451</v>
      </c>
    </row>
    <row r="33" spans="1:7" ht="32.25" customHeight="1" x14ac:dyDescent="0.25">
      <c r="A33" s="5" t="s">
        <v>26</v>
      </c>
      <c r="B33" s="9" t="s">
        <v>68</v>
      </c>
      <c r="C33" s="26">
        <v>0</v>
      </c>
      <c r="D33" s="12">
        <v>0</v>
      </c>
      <c r="E33" s="17">
        <f t="shared" si="0"/>
        <v>0</v>
      </c>
      <c r="F33" s="12">
        <v>0</v>
      </c>
      <c r="G33" s="11" t="e">
        <f t="shared" si="1"/>
        <v>#DIV/0!</v>
      </c>
    </row>
    <row r="34" spans="1:7" ht="19.5" customHeight="1" x14ac:dyDescent="0.25">
      <c r="A34" s="5" t="s">
        <v>27</v>
      </c>
      <c r="B34" s="9" t="s">
        <v>69</v>
      </c>
      <c r="C34" s="26">
        <v>31388.799999999999</v>
      </c>
      <c r="D34" s="12">
        <v>34018.800000000003</v>
      </c>
      <c r="E34" s="17">
        <f t="shared" si="0"/>
        <v>8504.7000000000007</v>
      </c>
      <c r="F34" s="12">
        <v>5381.02</v>
      </c>
      <c r="G34" s="11">
        <f t="shared" si="1"/>
        <v>63.271132432654888</v>
      </c>
    </row>
    <row r="35" spans="1:7" ht="20.25" customHeight="1" x14ac:dyDescent="0.25">
      <c r="A35" s="5" t="s">
        <v>28</v>
      </c>
      <c r="B35" s="9" t="s">
        <v>70</v>
      </c>
      <c r="C35" s="26">
        <v>36125</v>
      </c>
      <c r="D35" s="12">
        <v>36325</v>
      </c>
      <c r="E35" s="17">
        <f t="shared" si="0"/>
        <v>9081.25</v>
      </c>
      <c r="F35" s="12">
        <v>6237.91</v>
      </c>
      <c r="G35" s="11">
        <f t="shared" si="1"/>
        <v>68.689993117687536</v>
      </c>
    </row>
    <row r="36" spans="1:7" s="7" customFormat="1" x14ac:dyDescent="0.25">
      <c r="A36" s="6" t="s">
        <v>29</v>
      </c>
      <c r="B36" s="9" t="s">
        <v>71</v>
      </c>
      <c r="C36" s="11">
        <f>SUM(C37:C38)</f>
        <v>86143.2</v>
      </c>
      <c r="D36" s="11">
        <f>SUM(D37:D38)</f>
        <v>97465.1</v>
      </c>
      <c r="E36" s="11">
        <f t="shared" si="0"/>
        <v>24366.275000000001</v>
      </c>
      <c r="F36" s="11">
        <f>SUM(F37:F38)</f>
        <v>30824.432000000001</v>
      </c>
      <c r="G36" s="11">
        <f t="shared" si="1"/>
        <v>126.50449032525488</v>
      </c>
    </row>
    <row r="37" spans="1:7" x14ac:dyDescent="0.25">
      <c r="A37" s="5" t="s">
        <v>30</v>
      </c>
      <c r="B37" s="9" t="s">
        <v>72</v>
      </c>
      <c r="C37" s="26">
        <v>86143.2</v>
      </c>
      <c r="D37" s="12">
        <v>97465.1</v>
      </c>
      <c r="E37" s="17">
        <f t="shared" si="0"/>
        <v>24366.275000000001</v>
      </c>
      <c r="F37" s="12">
        <v>30824.432000000001</v>
      </c>
      <c r="G37" s="11">
        <f t="shared" si="1"/>
        <v>126.50449032525488</v>
      </c>
    </row>
    <row r="38" spans="1:7" ht="18.75" customHeight="1" x14ac:dyDescent="0.25">
      <c r="A38" s="5" t="s">
        <v>31</v>
      </c>
      <c r="B38" s="9" t="s">
        <v>73</v>
      </c>
      <c r="C38" s="26">
        <v>0</v>
      </c>
      <c r="D38" s="12">
        <v>0</v>
      </c>
      <c r="E38" s="17">
        <f t="shared" si="0"/>
        <v>0</v>
      </c>
      <c r="F38" s="12">
        <v>0</v>
      </c>
      <c r="G38" s="11" t="e">
        <f t="shared" si="1"/>
        <v>#DIV/0!</v>
      </c>
    </row>
    <row r="39" spans="1:7" s="7" customFormat="1" x14ac:dyDescent="0.25">
      <c r="A39" s="6" t="s">
        <v>32</v>
      </c>
      <c r="B39" s="9" t="s">
        <v>74</v>
      </c>
      <c r="C39" s="11">
        <f>SUM(C40:C42)</f>
        <v>114188.4</v>
      </c>
      <c r="D39" s="11">
        <f>SUM(D40:D42)</f>
        <v>110590.28400000001</v>
      </c>
      <c r="E39" s="11">
        <f t="shared" si="0"/>
        <v>27647.571000000004</v>
      </c>
      <c r="F39" s="11">
        <f>SUM(F40:F42)</f>
        <v>14036.558000000001</v>
      </c>
      <c r="G39" s="11">
        <f t="shared" si="1"/>
        <v>50.769588402539952</v>
      </c>
    </row>
    <row r="40" spans="1:7" x14ac:dyDescent="0.25">
      <c r="A40" s="5" t="s">
        <v>33</v>
      </c>
      <c r="B40" s="9" t="s">
        <v>75</v>
      </c>
      <c r="C40" s="26">
        <v>573</v>
      </c>
      <c r="D40" s="12">
        <v>573</v>
      </c>
      <c r="E40" s="17">
        <f t="shared" si="0"/>
        <v>143.25</v>
      </c>
      <c r="F40" s="12">
        <v>161.78</v>
      </c>
      <c r="G40" s="11">
        <f t="shared" si="1"/>
        <v>112.93542757417103</v>
      </c>
    </row>
    <row r="41" spans="1:7" ht="18.75" customHeight="1" x14ac:dyDescent="0.25">
      <c r="A41" s="5" t="s">
        <v>34</v>
      </c>
      <c r="B41" s="9" t="s">
        <v>76</v>
      </c>
      <c r="C41" s="26">
        <v>19931.099999999999</v>
      </c>
      <c r="D41" s="12">
        <v>16321.4</v>
      </c>
      <c r="E41" s="17">
        <f t="shared" si="0"/>
        <v>4080.35</v>
      </c>
      <c r="F41" s="12"/>
      <c r="G41" s="11">
        <f t="shared" si="1"/>
        <v>0</v>
      </c>
    </row>
    <row r="42" spans="1:7" x14ac:dyDescent="0.25">
      <c r="A42" s="5" t="s">
        <v>35</v>
      </c>
      <c r="B42" s="9" t="s">
        <v>77</v>
      </c>
      <c r="C42" s="26">
        <v>93684.3</v>
      </c>
      <c r="D42" s="12">
        <v>93695.884000000005</v>
      </c>
      <c r="E42" s="17">
        <f t="shared" si="0"/>
        <v>23423.971000000001</v>
      </c>
      <c r="F42" s="12">
        <v>13874.778</v>
      </c>
      <c r="G42" s="11">
        <f t="shared" si="1"/>
        <v>59.233244440065256</v>
      </c>
    </row>
    <row r="43" spans="1:7" s="7" customFormat="1" ht="16.5" customHeight="1" x14ac:dyDescent="0.25">
      <c r="A43" s="6" t="s">
        <v>36</v>
      </c>
      <c r="B43" s="9" t="s">
        <v>78</v>
      </c>
      <c r="C43" s="11">
        <f>C44</f>
        <v>39536</v>
      </c>
      <c r="D43" s="11">
        <f>D44</f>
        <v>53056</v>
      </c>
      <c r="E43" s="11">
        <f t="shared" si="0"/>
        <v>13264</v>
      </c>
      <c r="F43" s="11">
        <f>F44</f>
        <v>25018.799999999999</v>
      </c>
      <c r="G43" s="11">
        <f t="shared" si="1"/>
        <v>188.62183353437877</v>
      </c>
    </row>
    <row r="44" spans="1:7" x14ac:dyDescent="0.25">
      <c r="A44" s="5" t="s">
        <v>37</v>
      </c>
      <c r="B44" s="9" t="s">
        <v>79</v>
      </c>
      <c r="C44" s="26">
        <v>39536</v>
      </c>
      <c r="D44" s="12">
        <v>53056</v>
      </c>
      <c r="E44" s="17">
        <f t="shared" si="0"/>
        <v>13264</v>
      </c>
      <c r="F44" s="12">
        <v>25018.799999999999</v>
      </c>
      <c r="G44" s="11">
        <f t="shared" si="1"/>
        <v>188.62183353437877</v>
      </c>
    </row>
    <row r="45" spans="1:7" s="7" customFormat="1" x14ac:dyDescent="0.25">
      <c r="A45" s="6" t="s">
        <v>38</v>
      </c>
      <c r="B45" s="9" t="s">
        <v>80</v>
      </c>
      <c r="C45" s="11">
        <f>SUM(C46:C47)</f>
        <v>4045</v>
      </c>
      <c r="D45" s="11">
        <f>SUM(D46:D47)</f>
        <v>4045</v>
      </c>
      <c r="E45" s="11">
        <f t="shared" si="0"/>
        <v>1011.25</v>
      </c>
      <c r="F45" s="11">
        <f>SUM(F46:F47)</f>
        <v>525</v>
      </c>
      <c r="G45" s="11">
        <f t="shared" si="1"/>
        <v>51.915945611866498</v>
      </c>
    </row>
    <row r="46" spans="1:7" x14ac:dyDescent="0.25">
      <c r="A46" s="5" t="s">
        <v>39</v>
      </c>
      <c r="B46" s="9" t="s">
        <v>81</v>
      </c>
      <c r="C46" s="26">
        <v>3150</v>
      </c>
      <c r="D46" s="12">
        <v>3150</v>
      </c>
      <c r="E46" s="17">
        <f t="shared" si="0"/>
        <v>787.5</v>
      </c>
      <c r="F46" s="12">
        <v>525</v>
      </c>
      <c r="G46" s="11">
        <f t="shared" si="1"/>
        <v>66.666666666666657</v>
      </c>
    </row>
    <row r="47" spans="1:7" ht="17.25" customHeight="1" x14ac:dyDescent="0.25">
      <c r="A47" s="5" t="s">
        <v>40</v>
      </c>
      <c r="B47" s="9" t="s">
        <v>82</v>
      </c>
      <c r="C47" s="26">
        <v>895</v>
      </c>
      <c r="D47" s="12">
        <v>895</v>
      </c>
      <c r="E47" s="17">
        <f t="shared" si="0"/>
        <v>223.75</v>
      </c>
      <c r="F47" s="12"/>
      <c r="G47" s="11">
        <f t="shared" si="1"/>
        <v>0</v>
      </c>
    </row>
    <row r="48" spans="1:7" s="7" customFormat="1" ht="42.75" x14ac:dyDescent="0.25">
      <c r="A48" s="6" t="s">
        <v>41</v>
      </c>
      <c r="B48" s="9" t="s">
        <v>83</v>
      </c>
      <c r="C48" s="11">
        <f>SUM(C49:C50)</f>
        <v>55612</v>
      </c>
      <c r="D48" s="11">
        <f>SUM(D49:D50)</f>
        <v>59989</v>
      </c>
      <c r="E48" s="11">
        <f t="shared" si="0"/>
        <v>14997.25</v>
      </c>
      <c r="F48" s="11">
        <f>SUM(F49:F50)</f>
        <v>13902.977999999999</v>
      </c>
      <c r="G48" s="11">
        <f t="shared" si="1"/>
        <v>92.703515644534832</v>
      </c>
    </row>
    <row r="49" spans="1:7" ht="49.5" customHeight="1" x14ac:dyDescent="0.25">
      <c r="A49" s="5" t="s">
        <v>42</v>
      </c>
      <c r="B49" s="9" t="s">
        <v>84</v>
      </c>
      <c r="C49" s="26">
        <v>55612</v>
      </c>
      <c r="D49" s="12">
        <v>55612</v>
      </c>
      <c r="E49" s="17">
        <f t="shared" si="0"/>
        <v>13903</v>
      </c>
      <c r="F49" s="12">
        <v>13902.977999999999</v>
      </c>
      <c r="G49" s="11">
        <f t="shared" si="1"/>
        <v>99.999841760771048</v>
      </c>
    </row>
    <row r="50" spans="1:7" x14ac:dyDescent="0.25">
      <c r="A50" s="5" t="s">
        <v>43</v>
      </c>
      <c r="B50" s="9" t="s">
        <v>85</v>
      </c>
      <c r="C50" s="26">
        <v>0</v>
      </c>
      <c r="D50" s="12">
        <v>4377</v>
      </c>
      <c r="E50" s="17">
        <f t="shared" si="0"/>
        <v>1094.25</v>
      </c>
      <c r="F50" s="12"/>
      <c r="G50" s="11">
        <f t="shared" si="1"/>
        <v>0</v>
      </c>
    </row>
    <row r="51" spans="1:7" s="7" customFormat="1" x14ac:dyDescent="0.25">
      <c r="A51" s="6" t="s">
        <v>44</v>
      </c>
      <c r="B51" s="10"/>
      <c r="C51" s="25">
        <f>C48+C45+C43+C39+C36+C29+C22+C16+C13+C11+C5+C27</f>
        <v>1620916.3000000003</v>
      </c>
      <c r="D51" s="11">
        <f>D48+D45+D43+D39+D36+D29+D22+D16+D13+D11+D5+D27</f>
        <v>1886854.8810000001</v>
      </c>
      <c r="E51" s="11">
        <f t="shared" ref="E51:F51" si="2">E48+E45+E43+E39+E36+E29+E22+E16+E13+E11+E5+E27</f>
        <v>471713.72025000001</v>
      </c>
      <c r="F51" s="11">
        <f t="shared" si="2"/>
        <v>365630.08099999995</v>
      </c>
      <c r="G51" s="11">
        <f t="shared" si="1"/>
        <v>77.511012570552836</v>
      </c>
    </row>
  </sheetData>
  <mergeCells count="2">
    <mergeCell ref="A1:G1"/>
    <mergeCell ref="F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2019-04-09T10:10:37Z</dcterms:modified>
</cp:coreProperties>
</file>