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20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H30" i="1"/>
  <c r="H29" i="1"/>
  <c r="G29" i="1"/>
  <c r="D29" i="1"/>
  <c r="C29" i="1"/>
  <c r="E29" i="1"/>
  <c r="D47" i="1"/>
  <c r="D45" i="1"/>
  <c r="D41" i="1"/>
  <c r="D38" i="1"/>
  <c r="D31" i="1"/>
  <c r="D24" i="1"/>
  <c r="D18" i="1"/>
  <c r="D14" i="1"/>
  <c r="D12" i="1"/>
  <c r="D5" i="1"/>
  <c r="C47" i="1"/>
  <c r="C45" i="1"/>
  <c r="C41" i="1"/>
  <c r="C38" i="1"/>
  <c r="C31" i="1"/>
  <c r="C24" i="1"/>
  <c r="C18" i="1"/>
  <c r="C14" i="1"/>
  <c r="C12" i="1"/>
  <c r="C5" i="1"/>
  <c r="I52" i="1" l="1"/>
  <c r="H52" i="1"/>
  <c r="I51" i="1"/>
  <c r="H51" i="1"/>
  <c r="I50" i="1"/>
  <c r="H50" i="1"/>
  <c r="I49" i="1"/>
  <c r="H49" i="1"/>
  <c r="I48" i="1"/>
  <c r="H48" i="1"/>
  <c r="I46" i="1"/>
  <c r="H46" i="1"/>
  <c r="I44" i="1"/>
  <c r="H44" i="1"/>
  <c r="I43" i="1"/>
  <c r="H43" i="1"/>
  <c r="I42" i="1"/>
  <c r="H42" i="1"/>
  <c r="I40" i="1"/>
  <c r="I39" i="1"/>
  <c r="H39" i="1"/>
  <c r="I37" i="1"/>
  <c r="H37" i="1"/>
  <c r="I36" i="1"/>
  <c r="H36" i="1"/>
  <c r="H34" i="1"/>
  <c r="I33" i="1"/>
  <c r="H33" i="1"/>
  <c r="I32" i="1"/>
  <c r="H32" i="1"/>
  <c r="H28" i="1"/>
  <c r="I27" i="1"/>
  <c r="H27" i="1"/>
  <c r="I26" i="1"/>
  <c r="H26" i="1"/>
  <c r="I25" i="1"/>
  <c r="H25" i="1"/>
  <c r="I23" i="1"/>
  <c r="H23" i="1"/>
  <c r="I22" i="1"/>
  <c r="H22" i="1"/>
  <c r="H21" i="1"/>
  <c r="I20" i="1"/>
  <c r="H20" i="1"/>
  <c r="I16" i="1"/>
  <c r="H16" i="1"/>
  <c r="I15" i="1"/>
  <c r="H15" i="1"/>
  <c r="I13" i="1"/>
  <c r="H13" i="1"/>
  <c r="I11" i="1"/>
  <c r="H11" i="1"/>
  <c r="H10" i="1"/>
  <c r="I8" i="1"/>
  <c r="H8" i="1"/>
  <c r="I7" i="1"/>
  <c r="H7" i="1"/>
  <c r="I6" i="1"/>
  <c r="H6" i="1"/>
  <c r="D50" i="1"/>
  <c r="D53" i="1" s="1"/>
  <c r="C50" i="1"/>
  <c r="C53" i="1" s="1"/>
  <c r="F52" i="1" l="1"/>
  <c r="F51" i="1"/>
  <c r="F49" i="1"/>
  <c r="F48" i="1"/>
  <c r="F46" i="1"/>
  <c r="F44" i="1"/>
  <c r="F43" i="1"/>
  <c r="F42" i="1"/>
  <c r="F40" i="1"/>
  <c r="F39" i="1"/>
  <c r="F37" i="1"/>
  <c r="F36" i="1"/>
  <c r="F35" i="1"/>
  <c r="F34" i="1"/>
  <c r="F33" i="1"/>
  <c r="F32" i="1"/>
  <c r="F28" i="1"/>
  <c r="F27" i="1"/>
  <c r="F26" i="1"/>
  <c r="F25" i="1"/>
  <c r="F23" i="1"/>
  <c r="F22" i="1"/>
  <c r="F21" i="1"/>
  <c r="F20" i="1"/>
  <c r="F19" i="1"/>
  <c r="F17" i="1"/>
  <c r="F16" i="1"/>
  <c r="F15" i="1"/>
  <c r="F13" i="1"/>
  <c r="F11" i="1"/>
  <c r="F10" i="1"/>
  <c r="F9" i="1"/>
  <c r="F8" i="1"/>
  <c r="F7" i="1"/>
  <c r="F6" i="1"/>
  <c r="E50" i="1" l="1"/>
  <c r="F50" i="1" s="1"/>
  <c r="G50" i="1"/>
  <c r="G47" i="1" l="1"/>
  <c r="I47" i="1" s="1"/>
  <c r="G45" i="1"/>
  <c r="I45" i="1" s="1"/>
  <c r="G41" i="1"/>
  <c r="I41" i="1" s="1"/>
  <c r="G38" i="1"/>
  <c r="I38" i="1" s="1"/>
  <c r="G31" i="1"/>
  <c r="I31" i="1" s="1"/>
  <c r="G24" i="1"/>
  <c r="I24" i="1" s="1"/>
  <c r="G18" i="1"/>
  <c r="I18" i="1" s="1"/>
  <c r="G14" i="1"/>
  <c r="I14" i="1" s="1"/>
  <c r="G12" i="1"/>
  <c r="I12" i="1" s="1"/>
  <c r="G5" i="1"/>
  <c r="I5" i="1" s="1"/>
  <c r="E47" i="1"/>
  <c r="E45" i="1"/>
  <c r="E41" i="1"/>
  <c r="E38" i="1"/>
  <c r="E31" i="1"/>
  <c r="E24" i="1"/>
  <c r="E18" i="1"/>
  <c r="E53" i="1" s="1"/>
  <c r="E14" i="1"/>
  <c r="E12" i="1"/>
  <c r="E5" i="1"/>
  <c r="F47" i="1" l="1"/>
  <c r="H47" i="1"/>
  <c r="F45" i="1"/>
  <c r="H45" i="1"/>
  <c r="F41" i="1"/>
  <c r="H41" i="1"/>
  <c r="F38" i="1"/>
  <c r="H38" i="1"/>
  <c r="F31" i="1"/>
  <c r="H31" i="1"/>
  <c r="F24" i="1"/>
  <c r="H24" i="1"/>
  <c r="F18" i="1"/>
  <c r="H18" i="1"/>
  <c r="F14" i="1"/>
  <c r="H14" i="1"/>
  <c r="F12" i="1"/>
  <c r="H12" i="1"/>
  <c r="F5" i="1"/>
  <c r="H5" i="1"/>
  <c r="I53" i="1"/>
  <c r="F53" i="1" l="1"/>
  <c r="H53" i="1"/>
</calcChain>
</file>

<file path=xl/sharedStrings.xml><?xml version="1.0" encoding="utf-8"?>
<sst xmlns="http://schemas.openxmlformats.org/spreadsheetml/2006/main" count="109" uniqueCount="109">
  <si>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</si>
  <si>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</si>
  <si>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</si>
  <si>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</si>
  <si>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</si>
  <si>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</si>
  <si>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</si>
  <si>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</si>
  <si>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</si>
  <si>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</si>
  <si>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</si>
  <si>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</si>
  <si>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</si>
  <si>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</si>
  <si>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</si>
  <si>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</si>
  <si>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</si>
  <si>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</si>
  <si>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</si>
  <si>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</si>
  <si>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</si>
  <si>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</si>
  <si>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</si>
  <si>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</si>
  <si>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</si>
  <si>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</si>
  <si>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</si>
  <si>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</si>
  <si>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</si>
  <si>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</si>
  <si>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</si>
  <si>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</si>
  <si>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</si>
  <si>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</si>
  <si>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</si>
  <si>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</si>
  <si>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</si>
  <si>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</si>
  <si>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</si>
  <si>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</si>
  <si>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</si>
  <si>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</si>
  <si>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</si>
  <si>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</si>
  <si>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</si>
  <si>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</si>
  <si>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</si>
  <si>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</si>
  <si>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</si>
  <si>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</si>
  <si>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</si>
  <si>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</si>
  <si>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</si>
  <si>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</si>
  <si>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</si>
  <si>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</si>
  <si>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</si>
  <si>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</si>
  <si>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</si>
  <si>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</si>
  <si>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</si>
  <si>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</si>
  <si>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</si>
  <si>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</si>
  <si>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</si>
  <si>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</si>
  <si>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</si>
  <si>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</si>
  <si>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</si>
  <si>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</si>
  <si>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</si>
  <si>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</si>
  <si>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</si>
  <si>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</si>
  <si>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</si>
  <si>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</si>
  <si>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</si>
  <si>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</si>
  <si>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</si>
  <si>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</si>
  <si>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</si>
  <si>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</si>
  <si>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</si>
  <si>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</si>
  <si>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</si>
  <si>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</si>
  <si>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</si>
  <si>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</si>
  <si>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</si>
  <si>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</si>
  <si>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</si>
  <si>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</si>
  <si>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</si>
  <si>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</si>
  <si>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</si>
  <si>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</si>
  <si>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</si>
  <si>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Уточненный план  на  2018 год</t>
  </si>
  <si>
    <t>Текущий план на 1 квартал 2018 года</t>
  </si>
  <si>
    <t>Исполнено за 1 квартал 2018 года</t>
  </si>
  <si>
    <t xml:space="preserve">% исполнения текущего плана 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</si>
  <si>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1 квартал 2019 года в сравнении с  аналогичным периодом 2018 года</t>
  </si>
  <si>
    <t>Уточненный план  на  2019 год</t>
  </si>
  <si>
    <t>Исполнено за 1 квартал 2019 года</t>
  </si>
  <si>
    <t>Темп роста 2019 года к 2018 году</t>
  </si>
  <si>
    <t>ОХРАНА ОКРУЖАЮЩЕЙ СРЕДЫ</t>
  </si>
  <si>
    <t>Другие вопросы в области окружающей среды</t>
  </si>
  <si>
    <t>0600</t>
  </si>
  <si>
    <t>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</si>
</sst>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shrinkToFit="1"/>
    </xf>
    <xf numFmtId="4" fontId="6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4" fontId="7" fillId="0" borderId="1" xfId="0" applyNumberFormat="1" applyFont="1" applyBorder="1"/>
    <xf numFmtId="165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" fontId="8" fillId="0" borderId="1" xfId="0" applyNumberFormat="1" applyFont="1" applyBorder="1"/>
    <xf numFmtId="0" fontId="8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workbookViewId="0">
      <selection activeCell="E35" sqref="E35"/>
    </sheetView>
  </sheetViews>
  <sheetFormatPr defaultRowHeight="12.75" x14ac:dyDescent="0.2"/>
  <cols>
    <col min="1" max="1" width="53.6640625" style="4" customWidth="1"/>
    <col min="2" max="4" width="14.33203125" style="4" customWidth="1"/>
    <col min="5" max="5" width="15.5" style="2" customWidth="1"/>
    <col min="6" max="6" width="0.1640625" style="2" customWidth="1"/>
    <col min="7" max="7" width="16" style="2" customWidth="1"/>
    <col min="8" max="8" width="15.5" style="5" customWidth="1"/>
    <col min="9" max="9" width="13" style="1" customWidth="1"/>
    <col min="10" max="10" width="12.1640625" style="1" bestFit="1" customWidth="1"/>
    <col min="11" max="16384" width="9.33203125" style="1"/>
  </cols>
  <sheetData>
    <row r="1" spans="1:9" x14ac:dyDescent="0.2">
      <c r="A1" s="18" t="s">
        <v>0</v>
      </c>
      <c r="B1" s="18"/>
      <c r="C1" s="18"/>
      <c r="D1" s="18"/>
      <c r="E1" s="18"/>
      <c r="F1" s="18"/>
      <c r="G1" s="18"/>
      <c r="H1" s="18"/>
    </row>
    <row r="2" spans="1:9" ht="37.5" customHeight="1" x14ac:dyDescent="0.2">
      <c r="A2" s="18" t="s">
        <v>101</v>
      </c>
      <c r="B2" s="18"/>
      <c r="C2" s="18"/>
      <c r="D2" s="18"/>
      <c r="E2" s="18"/>
      <c r="F2" s="18"/>
      <c r="G2" s="18"/>
      <c r="H2" s="18"/>
    </row>
    <row r="3" spans="1:9" x14ac:dyDescent="0.2">
      <c r="A3" s="4" t="s">
        <v>1</v>
      </c>
    </row>
    <row r="4" spans="1:9" ht="45.75" customHeight="1" x14ac:dyDescent="0.2">
      <c r="A4" s="7" t="s">
        <v>2</v>
      </c>
      <c r="B4" s="8" t="s">
        <v>3</v>
      </c>
      <c r="C4" s="3" t="s">
        <v>97</v>
      </c>
      <c r="D4" s="3" t="s">
        <v>99</v>
      </c>
      <c r="E4" s="3" t="s">
        <v>102</v>
      </c>
      <c r="F4" s="3" t="s">
        <v>98</v>
      </c>
      <c r="G4" s="3" t="s">
        <v>103</v>
      </c>
      <c r="H4" s="3" t="s">
        <v>100</v>
      </c>
      <c r="I4" s="3" t="s">
        <v>104</v>
      </c>
    </row>
    <row r="5" spans="1:9" ht="15" x14ac:dyDescent="0.25">
      <c r="A5" s="9" t="s">
        <v>4</v>
      </c>
      <c r="B5" s="10" t="s">
        <v>5</v>
      </c>
      <c r="C5" s="13">
        <f>SUM(C6:C11)</f>
        <v>133743.99100000001</v>
      </c>
      <c r="D5" s="13">
        <f>SUM(D6:D11)</f>
        <v>22210.306</v>
      </c>
      <c r="E5" s="13">
        <f>SUM(E6:E11)</f>
        <v>191897.872</v>
      </c>
      <c r="F5" s="13">
        <f>E5/4</f>
        <v>47974.468000000001</v>
      </c>
      <c r="G5" s="13">
        <f>SUM(G6:G11)</f>
        <v>30453.96</v>
      </c>
      <c r="H5" s="6">
        <f>G5/E5*100</f>
        <v>15.869878953113142</v>
      </c>
      <c r="I5" s="17">
        <f>G5/D5*100</f>
        <v>137.11634589816097</v>
      </c>
    </row>
    <row r="6" spans="1:9" ht="45" x14ac:dyDescent="0.25">
      <c r="A6" s="8" t="s">
        <v>94</v>
      </c>
      <c r="B6" s="10" t="s">
        <v>93</v>
      </c>
      <c r="C6" s="14">
        <v>10101</v>
      </c>
      <c r="D6" s="15">
        <v>1799.963</v>
      </c>
      <c r="E6" s="14">
        <v>15168</v>
      </c>
      <c r="F6" s="16">
        <f t="shared" ref="F6:F53" si="0">E6/4</f>
        <v>3792</v>
      </c>
      <c r="G6" s="15">
        <v>2445.66</v>
      </c>
      <c r="H6" s="6">
        <f t="shared" ref="H6:H53" si="1">G6/E6*100</f>
        <v>16.123813291139239</v>
      </c>
      <c r="I6" s="17">
        <f t="shared" ref="I6:I53" si="2">G6/D6*100</f>
        <v>135.87279294074378</v>
      </c>
    </row>
    <row r="7" spans="1:9" ht="60" x14ac:dyDescent="0.25">
      <c r="A7" s="8" t="s">
        <v>6</v>
      </c>
      <c r="B7" s="10" t="s">
        <v>7</v>
      </c>
      <c r="C7" s="14">
        <v>3407</v>
      </c>
      <c r="D7" s="15">
        <v>590.00800000000004</v>
      </c>
      <c r="E7" s="14">
        <v>3963</v>
      </c>
      <c r="F7" s="16">
        <f t="shared" si="0"/>
        <v>990.75</v>
      </c>
      <c r="G7" s="15">
        <v>834.73</v>
      </c>
      <c r="H7" s="6">
        <f t="shared" si="1"/>
        <v>21.063083522583899</v>
      </c>
      <c r="I7" s="17">
        <f t="shared" si="2"/>
        <v>141.4777426746756</v>
      </c>
    </row>
    <row r="8" spans="1:9" ht="60" x14ac:dyDescent="0.25">
      <c r="A8" s="8" t="s">
        <v>8</v>
      </c>
      <c r="B8" s="10" t="s">
        <v>9</v>
      </c>
      <c r="C8" s="14">
        <v>100253.474</v>
      </c>
      <c r="D8" s="15">
        <v>17370.48</v>
      </c>
      <c r="E8" s="14">
        <v>128104.405</v>
      </c>
      <c r="F8" s="16">
        <f t="shared" si="0"/>
        <v>32026.10125</v>
      </c>
      <c r="G8" s="15">
        <v>22693.78</v>
      </c>
      <c r="H8" s="6">
        <f t="shared" si="1"/>
        <v>17.71506608223191</v>
      </c>
      <c r="I8" s="17">
        <f t="shared" si="2"/>
        <v>130.64567012540815</v>
      </c>
    </row>
    <row r="9" spans="1:9" ht="30" x14ac:dyDescent="0.25">
      <c r="A9" s="8" t="s">
        <v>10</v>
      </c>
      <c r="B9" s="10" t="s">
        <v>11</v>
      </c>
      <c r="C9" s="14"/>
      <c r="D9" s="15"/>
      <c r="E9" s="14">
        <v>2052</v>
      </c>
      <c r="F9" s="16">
        <f t="shared" si="0"/>
        <v>513</v>
      </c>
      <c r="G9" s="15"/>
      <c r="H9" s="6"/>
      <c r="I9" s="17"/>
    </row>
    <row r="10" spans="1:9" ht="15" x14ac:dyDescent="0.25">
      <c r="A10" s="8" t="s">
        <v>12</v>
      </c>
      <c r="B10" s="10" t="s">
        <v>13</v>
      </c>
      <c r="C10" s="14">
        <v>800</v>
      </c>
      <c r="D10" s="15"/>
      <c r="E10" s="14">
        <v>800</v>
      </c>
      <c r="F10" s="16">
        <f t="shared" si="0"/>
        <v>200</v>
      </c>
      <c r="G10" s="15"/>
      <c r="H10" s="6">
        <f t="shared" si="1"/>
        <v>0</v>
      </c>
      <c r="I10" s="17"/>
    </row>
    <row r="11" spans="1:9" ht="15" x14ac:dyDescent="0.25">
      <c r="A11" s="8" t="s">
        <v>14</v>
      </c>
      <c r="B11" s="10" t="s">
        <v>15</v>
      </c>
      <c r="C11" s="14">
        <v>19182.517</v>
      </c>
      <c r="D11" s="15">
        <v>2449.855</v>
      </c>
      <c r="E11" s="14">
        <v>41810.466999999997</v>
      </c>
      <c r="F11" s="16">
        <f t="shared" si="0"/>
        <v>10452.616749999999</v>
      </c>
      <c r="G11" s="15">
        <v>4479.79</v>
      </c>
      <c r="H11" s="6">
        <f t="shared" si="1"/>
        <v>10.714517969866256</v>
      </c>
      <c r="I11" s="17">
        <f t="shared" si="2"/>
        <v>182.85939371922012</v>
      </c>
    </row>
    <row r="12" spans="1:9" ht="15" x14ac:dyDescent="0.25">
      <c r="A12" s="9" t="s">
        <v>16</v>
      </c>
      <c r="B12" s="10" t="s">
        <v>17</v>
      </c>
      <c r="C12" s="13">
        <f>C13</f>
        <v>1735.3</v>
      </c>
      <c r="D12" s="13">
        <f>D13</f>
        <v>243.06</v>
      </c>
      <c r="E12" s="13">
        <f>E13</f>
        <v>1853.5</v>
      </c>
      <c r="F12" s="13">
        <f t="shared" si="0"/>
        <v>463.375</v>
      </c>
      <c r="G12" s="13">
        <f>G13</f>
        <v>325.351</v>
      </c>
      <c r="H12" s="6">
        <f t="shared" si="1"/>
        <v>17.553331534933907</v>
      </c>
      <c r="I12" s="17">
        <f t="shared" si="2"/>
        <v>133.85624948572368</v>
      </c>
    </row>
    <row r="13" spans="1:9" ht="15" x14ac:dyDescent="0.25">
      <c r="A13" s="8" t="s">
        <v>18</v>
      </c>
      <c r="B13" s="10" t="s">
        <v>19</v>
      </c>
      <c r="C13" s="14">
        <v>1735.3</v>
      </c>
      <c r="D13" s="15">
        <v>243.06</v>
      </c>
      <c r="E13" s="14">
        <v>1853.5</v>
      </c>
      <c r="F13" s="16">
        <f t="shared" si="0"/>
        <v>463.375</v>
      </c>
      <c r="G13" s="15">
        <v>325.351</v>
      </c>
      <c r="H13" s="6">
        <f t="shared" si="1"/>
        <v>17.553331534933907</v>
      </c>
      <c r="I13" s="17">
        <f t="shared" si="2"/>
        <v>133.85624948572368</v>
      </c>
    </row>
    <row r="14" spans="1:9" ht="42.75" x14ac:dyDescent="0.25">
      <c r="A14" s="9" t="s">
        <v>20</v>
      </c>
      <c r="B14" s="10" t="s">
        <v>21</v>
      </c>
      <c r="C14" s="13">
        <f>SUM(C15:C17)</f>
        <v>14577.540999999999</v>
      </c>
      <c r="D14" s="13">
        <f>SUM(D15:D17)</f>
        <v>2589.7719999999999</v>
      </c>
      <c r="E14" s="13">
        <f>SUM(E15:E17)</f>
        <v>16626.597999999998</v>
      </c>
      <c r="F14" s="13">
        <f t="shared" si="0"/>
        <v>4156.6494999999995</v>
      </c>
      <c r="G14" s="13">
        <f>SUM(G15:G17)</f>
        <v>3123.7060000000001</v>
      </c>
      <c r="H14" s="6">
        <f t="shared" si="1"/>
        <v>18.787403171713184</v>
      </c>
      <c r="I14" s="17">
        <f t="shared" si="2"/>
        <v>120.61702729043328</v>
      </c>
    </row>
    <row r="15" spans="1:9" ht="45" x14ac:dyDescent="0.25">
      <c r="A15" s="8" t="s">
        <v>22</v>
      </c>
      <c r="B15" s="10" t="s">
        <v>23</v>
      </c>
      <c r="C15" s="14">
        <v>3161</v>
      </c>
      <c r="D15" s="15">
        <v>410.04399999999998</v>
      </c>
      <c r="E15" s="14">
        <v>3145</v>
      </c>
      <c r="F15" s="16">
        <f t="shared" si="0"/>
        <v>786.25</v>
      </c>
      <c r="G15" s="15">
        <v>468.76900000000001</v>
      </c>
      <c r="H15" s="6">
        <f t="shared" si="1"/>
        <v>14.905214626391098</v>
      </c>
      <c r="I15" s="17">
        <f t="shared" si="2"/>
        <v>114.32163377588746</v>
      </c>
    </row>
    <row r="16" spans="1:9" ht="15" x14ac:dyDescent="0.25">
      <c r="A16" s="8" t="s">
        <v>95</v>
      </c>
      <c r="B16" s="10" t="s">
        <v>96</v>
      </c>
      <c r="C16" s="14">
        <v>8830.41</v>
      </c>
      <c r="D16" s="15">
        <v>2179.7280000000001</v>
      </c>
      <c r="E16" s="14">
        <v>13481.598</v>
      </c>
      <c r="F16" s="16">
        <f t="shared" si="0"/>
        <v>3370.3995</v>
      </c>
      <c r="G16" s="15">
        <v>2654.9369999999999</v>
      </c>
      <c r="H16" s="6">
        <f t="shared" si="1"/>
        <v>19.693043806824679</v>
      </c>
      <c r="I16" s="17">
        <f t="shared" si="2"/>
        <v>121.80129814362158</v>
      </c>
    </row>
    <row r="17" spans="1:9" ht="45" x14ac:dyDescent="0.25">
      <c r="A17" s="8" t="s">
        <v>24</v>
      </c>
      <c r="B17" s="10" t="s">
        <v>25</v>
      </c>
      <c r="C17" s="14">
        <v>2586.1309999999999</v>
      </c>
      <c r="D17" s="15"/>
      <c r="E17" s="14"/>
      <c r="F17" s="16">
        <f t="shared" si="0"/>
        <v>0</v>
      </c>
      <c r="G17" s="15"/>
      <c r="H17" s="6"/>
      <c r="I17" s="17"/>
    </row>
    <row r="18" spans="1:9" ht="15" x14ac:dyDescent="0.25">
      <c r="A18" s="9" t="s">
        <v>26</v>
      </c>
      <c r="B18" s="10" t="s">
        <v>27</v>
      </c>
      <c r="C18" s="13">
        <f>SUM(C19:C23)</f>
        <v>175776.52799999999</v>
      </c>
      <c r="D18" s="13">
        <f>SUM(D19:D23)</f>
        <v>6419.5519999999997</v>
      </c>
      <c r="E18" s="13">
        <f>SUM(E19:E23)</f>
        <v>168991.37299999999</v>
      </c>
      <c r="F18" s="13">
        <f t="shared" si="0"/>
        <v>42247.843249999998</v>
      </c>
      <c r="G18" s="13">
        <f>SUM(G19:G23)</f>
        <v>18788.147000000001</v>
      </c>
      <c r="H18" s="6">
        <f t="shared" si="1"/>
        <v>11.117814280377496</v>
      </c>
      <c r="I18" s="17">
        <f t="shared" si="2"/>
        <v>292.67068792339404</v>
      </c>
    </row>
    <row r="19" spans="1:9" ht="15" x14ac:dyDescent="0.25">
      <c r="A19" s="8" t="s">
        <v>28</v>
      </c>
      <c r="B19" s="10" t="s">
        <v>29</v>
      </c>
      <c r="C19" s="15">
        <v>250</v>
      </c>
      <c r="D19" s="15"/>
      <c r="E19" s="15"/>
      <c r="F19" s="16">
        <f t="shared" si="0"/>
        <v>0</v>
      </c>
      <c r="G19" s="15"/>
      <c r="H19" s="6"/>
      <c r="I19" s="17"/>
    </row>
    <row r="20" spans="1:9" ht="15" x14ac:dyDescent="0.25">
      <c r="A20" s="8" t="s">
        <v>30</v>
      </c>
      <c r="B20" s="10" t="s">
        <v>31</v>
      </c>
      <c r="C20" s="14">
        <v>11452.3</v>
      </c>
      <c r="D20" s="15">
        <v>672.5</v>
      </c>
      <c r="E20" s="14">
        <v>11241.6</v>
      </c>
      <c r="F20" s="16">
        <f t="shared" si="0"/>
        <v>2810.4</v>
      </c>
      <c r="G20" s="15">
        <v>1610.5</v>
      </c>
      <c r="H20" s="6">
        <f t="shared" si="1"/>
        <v>14.326252490748647</v>
      </c>
      <c r="I20" s="17">
        <f t="shared" si="2"/>
        <v>239.47955390334573</v>
      </c>
    </row>
    <row r="21" spans="1:9" ht="15" x14ac:dyDescent="0.25">
      <c r="A21" s="8" t="s">
        <v>32</v>
      </c>
      <c r="B21" s="10" t="s">
        <v>33</v>
      </c>
      <c r="C21" s="14">
        <v>270</v>
      </c>
      <c r="D21" s="15"/>
      <c r="E21" s="14">
        <v>270</v>
      </c>
      <c r="F21" s="16">
        <f t="shared" si="0"/>
        <v>67.5</v>
      </c>
      <c r="G21" s="15"/>
      <c r="H21" s="6">
        <f t="shared" si="1"/>
        <v>0</v>
      </c>
      <c r="I21" s="17"/>
    </row>
    <row r="22" spans="1:9" ht="15" x14ac:dyDescent="0.25">
      <c r="A22" s="8" t="s">
        <v>34</v>
      </c>
      <c r="B22" s="10" t="s">
        <v>35</v>
      </c>
      <c r="C22" s="14">
        <v>148924.52799999999</v>
      </c>
      <c r="D22" s="15">
        <v>4832.4009999999998</v>
      </c>
      <c r="E22" s="14">
        <v>139863.77299999999</v>
      </c>
      <c r="F22" s="16">
        <f t="shared" si="0"/>
        <v>34965.943249999997</v>
      </c>
      <c r="G22" s="15">
        <v>13080.517</v>
      </c>
      <c r="H22" s="6">
        <f t="shared" si="1"/>
        <v>9.3523267100766692</v>
      </c>
      <c r="I22" s="17">
        <f t="shared" si="2"/>
        <v>270.68360013997182</v>
      </c>
    </row>
    <row r="23" spans="1:9" ht="30" x14ac:dyDescent="0.25">
      <c r="A23" s="8" t="s">
        <v>36</v>
      </c>
      <c r="B23" s="10" t="s">
        <v>37</v>
      </c>
      <c r="C23" s="14">
        <v>14879.7</v>
      </c>
      <c r="D23" s="15">
        <v>914.65099999999995</v>
      </c>
      <c r="E23" s="14">
        <v>17616</v>
      </c>
      <c r="F23" s="16">
        <f t="shared" si="0"/>
        <v>4404</v>
      </c>
      <c r="G23" s="15">
        <v>4097.13</v>
      </c>
      <c r="H23" s="6">
        <f t="shared" si="1"/>
        <v>23.258004087193463</v>
      </c>
      <c r="I23" s="17">
        <f t="shared" si="2"/>
        <v>447.94462587369395</v>
      </c>
    </row>
    <row r="24" spans="1:9" ht="28.5" x14ac:dyDescent="0.25">
      <c r="A24" s="9" t="s">
        <v>38</v>
      </c>
      <c r="B24" s="10" t="s">
        <v>39</v>
      </c>
      <c r="C24" s="13">
        <f>SUM(C25:C28)</f>
        <v>114887.493</v>
      </c>
      <c r="D24" s="13">
        <f>SUM(D25:D28)</f>
        <v>14466.519</v>
      </c>
      <c r="E24" s="13">
        <f>SUM(E25:E28)</f>
        <v>269972.78899999999</v>
      </c>
      <c r="F24" s="13">
        <f t="shared" si="0"/>
        <v>67493.197249999997</v>
      </c>
      <c r="G24" s="13">
        <f>SUM(G25:G28)</f>
        <v>16766.807000000001</v>
      </c>
      <c r="H24" s="6">
        <f t="shared" si="1"/>
        <v>6.2105544273945332</v>
      </c>
      <c r="I24" s="17">
        <f t="shared" si="2"/>
        <v>115.90077060003171</v>
      </c>
    </row>
    <row r="25" spans="1:9" ht="15" x14ac:dyDescent="0.25">
      <c r="A25" s="8" t="s">
        <v>40</v>
      </c>
      <c r="B25" s="10" t="s">
        <v>41</v>
      </c>
      <c r="C25" s="14">
        <v>6392.7669999999998</v>
      </c>
      <c r="D25" s="15">
        <v>339.19</v>
      </c>
      <c r="E25" s="14">
        <v>4646.116</v>
      </c>
      <c r="F25" s="16">
        <f t="shared" si="0"/>
        <v>1161.529</v>
      </c>
      <c r="G25" s="15">
        <v>654.47699999999998</v>
      </c>
      <c r="H25" s="6">
        <f t="shared" si="1"/>
        <v>14.086540241354284</v>
      </c>
      <c r="I25" s="17">
        <f t="shared" si="2"/>
        <v>192.95291724402253</v>
      </c>
    </row>
    <row r="26" spans="1:9" ht="15" x14ac:dyDescent="0.25">
      <c r="A26" s="8" t="s">
        <v>42</v>
      </c>
      <c r="B26" s="10" t="s">
        <v>43</v>
      </c>
      <c r="C26" s="14">
        <v>17817.975999999999</v>
      </c>
      <c r="D26" s="15">
        <v>1193.529</v>
      </c>
      <c r="E26" s="14">
        <v>106634.72199999999</v>
      </c>
      <c r="F26" s="16">
        <f t="shared" si="0"/>
        <v>26658.680499999999</v>
      </c>
      <c r="G26" s="15">
        <v>927.68600000000004</v>
      </c>
      <c r="H26" s="6">
        <f t="shared" si="1"/>
        <v>0.86996616355411904</v>
      </c>
      <c r="I26" s="17">
        <f t="shared" si="2"/>
        <v>77.726305770534282</v>
      </c>
    </row>
    <row r="27" spans="1:9" ht="15" x14ac:dyDescent="0.25">
      <c r="A27" s="8" t="s">
        <v>44</v>
      </c>
      <c r="B27" s="10" t="s">
        <v>45</v>
      </c>
      <c r="C27" s="14">
        <v>85101.729000000007</v>
      </c>
      <c r="D27" s="15">
        <v>12933.8</v>
      </c>
      <c r="E27" s="14">
        <v>152570.538</v>
      </c>
      <c r="F27" s="16">
        <f t="shared" si="0"/>
        <v>38142.6345</v>
      </c>
      <c r="G27" s="15">
        <v>13704.644</v>
      </c>
      <c r="H27" s="6">
        <f t="shared" si="1"/>
        <v>8.9824970008298735</v>
      </c>
      <c r="I27" s="17">
        <f t="shared" si="2"/>
        <v>105.95991897199586</v>
      </c>
    </row>
    <row r="28" spans="1:9" ht="30" x14ac:dyDescent="0.25">
      <c r="A28" s="8" t="s">
        <v>46</v>
      </c>
      <c r="B28" s="10" t="s">
        <v>47</v>
      </c>
      <c r="C28" s="14">
        <v>5575.0209999999997</v>
      </c>
      <c r="D28" s="15"/>
      <c r="E28" s="14">
        <v>6121.4129999999996</v>
      </c>
      <c r="F28" s="16">
        <f t="shared" si="0"/>
        <v>1530.3532499999999</v>
      </c>
      <c r="G28" s="15">
        <v>1480</v>
      </c>
      <c r="H28" s="6">
        <f t="shared" si="1"/>
        <v>24.177424395315267</v>
      </c>
      <c r="I28" s="17"/>
    </row>
    <row r="29" spans="1:9" s="20" customFormat="1" ht="15" x14ac:dyDescent="0.25">
      <c r="A29" s="9" t="s">
        <v>105</v>
      </c>
      <c r="B29" s="12" t="s">
        <v>107</v>
      </c>
      <c r="C29" s="19">
        <f t="shared" ref="C29:D29" si="3">C30</f>
        <v>0</v>
      </c>
      <c r="D29" s="19">
        <f t="shared" si="3"/>
        <v>0</v>
      </c>
      <c r="E29" s="19">
        <f>E30</f>
        <v>10000</v>
      </c>
      <c r="F29" s="13"/>
      <c r="G29" s="19">
        <f>G30</f>
        <v>0</v>
      </c>
      <c r="H29" s="6">
        <f t="shared" ref="H29:H30" si="4">G29/E29*100</f>
        <v>0</v>
      </c>
      <c r="I29" s="17"/>
    </row>
    <row r="30" spans="1:9" ht="15" x14ac:dyDescent="0.25">
      <c r="A30" s="8" t="s">
        <v>106</v>
      </c>
      <c r="B30" s="10" t="s">
        <v>108</v>
      </c>
      <c r="C30" s="14"/>
      <c r="D30" s="15"/>
      <c r="E30" s="14">
        <v>10000</v>
      </c>
      <c r="F30" s="16"/>
      <c r="G30" s="15"/>
      <c r="H30" s="6">
        <f t="shared" si="4"/>
        <v>0</v>
      </c>
      <c r="I30" s="17"/>
    </row>
    <row r="31" spans="1:9" ht="15" x14ac:dyDescent="0.25">
      <c r="A31" s="9" t="s">
        <v>48</v>
      </c>
      <c r="B31" s="10" t="s">
        <v>49</v>
      </c>
      <c r="C31" s="13">
        <f>SUM(C32:C37)</f>
        <v>1022546.473</v>
      </c>
      <c r="D31" s="13">
        <f>SUM(D32:D37)</f>
        <v>221121.272</v>
      </c>
      <c r="E31" s="13">
        <f>SUM(E32:E37)</f>
        <v>1101250.4649999999</v>
      </c>
      <c r="F31" s="13">
        <f t="shared" si="0"/>
        <v>275312.61624999996</v>
      </c>
      <c r="G31" s="13">
        <f>SUM(G32:G37)</f>
        <v>248806.057</v>
      </c>
      <c r="H31" s="6">
        <f t="shared" si="1"/>
        <v>22.593048984546858</v>
      </c>
      <c r="I31" s="17">
        <f t="shared" si="2"/>
        <v>112.52018168564082</v>
      </c>
    </row>
    <row r="32" spans="1:9" ht="15" x14ac:dyDescent="0.25">
      <c r="A32" s="8" t="s">
        <v>50</v>
      </c>
      <c r="B32" s="10" t="s">
        <v>51</v>
      </c>
      <c r="C32" s="14">
        <v>341849.31</v>
      </c>
      <c r="D32" s="15">
        <v>71056.319000000003</v>
      </c>
      <c r="E32" s="14">
        <v>371046.66</v>
      </c>
      <c r="F32" s="16">
        <f t="shared" si="0"/>
        <v>92761.664999999994</v>
      </c>
      <c r="G32" s="15">
        <v>83855.360000000001</v>
      </c>
      <c r="H32" s="6">
        <f t="shared" si="1"/>
        <v>22.599680590036844</v>
      </c>
      <c r="I32" s="17">
        <f t="shared" si="2"/>
        <v>118.01253031415825</v>
      </c>
    </row>
    <row r="33" spans="1:9" ht="15" x14ac:dyDescent="0.25">
      <c r="A33" s="8" t="s">
        <v>52</v>
      </c>
      <c r="B33" s="10" t="s">
        <v>53</v>
      </c>
      <c r="C33" s="14">
        <v>519091.26299999998</v>
      </c>
      <c r="D33" s="15">
        <v>110082.36599999999</v>
      </c>
      <c r="E33" s="14">
        <v>559309.90500000003</v>
      </c>
      <c r="F33" s="16">
        <f t="shared" si="0"/>
        <v>139827.47625000001</v>
      </c>
      <c r="G33" s="15">
        <v>122692.79</v>
      </c>
      <c r="H33" s="6">
        <f t="shared" si="1"/>
        <v>21.936459358787861</v>
      </c>
      <c r="I33" s="17">
        <f t="shared" si="2"/>
        <v>111.45544418985327</v>
      </c>
    </row>
    <row r="34" spans="1:9" ht="15.75" x14ac:dyDescent="0.25">
      <c r="A34" s="11" t="s">
        <v>54</v>
      </c>
      <c r="B34" s="10" t="s">
        <v>55</v>
      </c>
      <c r="C34" s="14">
        <v>102237.3</v>
      </c>
      <c r="D34" s="15">
        <v>32445.386999999999</v>
      </c>
      <c r="E34" s="14">
        <v>100550.1</v>
      </c>
      <c r="F34" s="16">
        <f t="shared" si="0"/>
        <v>25137.525000000001</v>
      </c>
      <c r="G34" s="15">
        <v>30638.974999999999</v>
      </c>
      <c r="H34" s="6">
        <f t="shared" si="1"/>
        <v>30.471352092141128</v>
      </c>
      <c r="I34" s="17"/>
    </row>
    <row r="35" spans="1:9" ht="30" x14ac:dyDescent="0.25">
      <c r="A35" s="8" t="s">
        <v>56</v>
      </c>
      <c r="B35" s="10" t="s">
        <v>57</v>
      </c>
      <c r="C35" s="14"/>
      <c r="D35" s="15"/>
      <c r="E35" s="14"/>
      <c r="F35" s="16">
        <f t="shared" si="0"/>
        <v>0</v>
      </c>
      <c r="G35" s="15"/>
      <c r="H35" s="6"/>
      <c r="I35" s="17"/>
    </row>
    <row r="36" spans="1:9" ht="15" x14ac:dyDescent="0.25">
      <c r="A36" s="8" t="s">
        <v>58</v>
      </c>
      <c r="B36" s="10" t="s">
        <v>59</v>
      </c>
      <c r="C36" s="14">
        <v>31440.6</v>
      </c>
      <c r="D36" s="15">
        <v>2807.91</v>
      </c>
      <c r="E36" s="14">
        <v>34018.800000000003</v>
      </c>
      <c r="F36" s="16">
        <f t="shared" si="0"/>
        <v>8504.7000000000007</v>
      </c>
      <c r="G36" s="15">
        <v>5381.02</v>
      </c>
      <c r="H36" s="6">
        <f t="shared" si="1"/>
        <v>15.817783108163722</v>
      </c>
      <c r="I36" s="17">
        <f t="shared" si="2"/>
        <v>191.63790862242737</v>
      </c>
    </row>
    <row r="37" spans="1:9" ht="15" x14ac:dyDescent="0.25">
      <c r="A37" s="8" t="s">
        <v>60</v>
      </c>
      <c r="B37" s="10" t="s">
        <v>61</v>
      </c>
      <c r="C37" s="14">
        <v>27928</v>
      </c>
      <c r="D37" s="15">
        <v>4729.29</v>
      </c>
      <c r="E37" s="14">
        <v>36325</v>
      </c>
      <c r="F37" s="16">
        <f t="shared" si="0"/>
        <v>9081.25</v>
      </c>
      <c r="G37" s="15">
        <v>6237.9120000000003</v>
      </c>
      <c r="H37" s="6">
        <f t="shared" si="1"/>
        <v>17.172503785271854</v>
      </c>
      <c r="I37" s="17">
        <f t="shared" si="2"/>
        <v>131.89954517485711</v>
      </c>
    </row>
    <row r="38" spans="1:9" ht="15" x14ac:dyDescent="0.25">
      <c r="A38" s="9" t="s">
        <v>62</v>
      </c>
      <c r="B38" s="10" t="s">
        <v>63</v>
      </c>
      <c r="C38" s="13">
        <f>SUM(C39:C40)</f>
        <v>123812.40300000001</v>
      </c>
      <c r="D38" s="13">
        <f>SUM(D39:D40)</f>
        <v>31774.571</v>
      </c>
      <c r="E38" s="13">
        <f>SUM(E39:E40)</f>
        <v>126151.1</v>
      </c>
      <c r="F38" s="13">
        <f t="shared" si="0"/>
        <v>31537.775000000001</v>
      </c>
      <c r="G38" s="13">
        <f>SUM(G39:G40)</f>
        <v>44223.023999999998</v>
      </c>
      <c r="H38" s="6">
        <f t="shared" si="1"/>
        <v>35.055599198104495</v>
      </c>
      <c r="I38" s="17">
        <f t="shared" si="2"/>
        <v>139.17740699001098</v>
      </c>
    </row>
    <row r="39" spans="1:9" ht="15" x14ac:dyDescent="0.25">
      <c r="A39" s="8" t="s">
        <v>64</v>
      </c>
      <c r="B39" s="10" t="s">
        <v>65</v>
      </c>
      <c r="C39" s="14">
        <v>123302.40300000001</v>
      </c>
      <c r="D39" s="15">
        <v>31747.266</v>
      </c>
      <c r="E39" s="14">
        <v>126151.1</v>
      </c>
      <c r="F39" s="16">
        <f t="shared" si="0"/>
        <v>31537.775000000001</v>
      </c>
      <c r="G39" s="15">
        <v>44223.023999999998</v>
      </c>
      <c r="H39" s="6">
        <f t="shared" si="1"/>
        <v>35.055599198104495</v>
      </c>
      <c r="I39" s="17">
        <f t="shared" si="2"/>
        <v>139.29710986766545</v>
      </c>
    </row>
    <row r="40" spans="1:9" ht="30" x14ac:dyDescent="0.25">
      <c r="A40" s="8" t="s">
        <v>66</v>
      </c>
      <c r="B40" s="10" t="s">
        <v>67</v>
      </c>
      <c r="C40" s="14">
        <v>510</v>
      </c>
      <c r="D40" s="15">
        <v>27.305</v>
      </c>
      <c r="E40" s="14"/>
      <c r="F40" s="16">
        <f t="shared" si="0"/>
        <v>0</v>
      </c>
      <c r="G40" s="15"/>
      <c r="H40" s="6"/>
      <c r="I40" s="17">
        <f t="shared" si="2"/>
        <v>0</v>
      </c>
    </row>
    <row r="41" spans="1:9" ht="15" x14ac:dyDescent="0.25">
      <c r="A41" s="9" t="s">
        <v>68</v>
      </c>
      <c r="B41" s="10" t="s">
        <v>69</v>
      </c>
      <c r="C41" s="13">
        <f>SUM(C42:C44)</f>
        <v>103603.118</v>
      </c>
      <c r="D41" s="13">
        <f>SUM(D42:D44)</f>
        <v>15267.823</v>
      </c>
      <c r="E41" s="13">
        <f>SUM(E42:E44)</f>
        <v>110590.28400000001</v>
      </c>
      <c r="F41" s="13">
        <f t="shared" si="0"/>
        <v>27647.571000000004</v>
      </c>
      <c r="G41" s="13">
        <f>SUM(G42:G44)</f>
        <v>14036.558000000001</v>
      </c>
      <c r="H41" s="6">
        <f t="shared" si="1"/>
        <v>12.692397100634988</v>
      </c>
      <c r="I41" s="17">
        <f t="shared" si="2"/>
        <v>91.935556234834536</v>
      </c>
    </row>
    <row r="42" spans="1:9" ht="15" x14ac:dyDescent="0.25">
      <c r="A42" s="8" t="s">
        <v>70</v>
      </c>
      <c r="B42" s="10" t="s">
        <v>71</v>
      </c>
      <c r="C42" s="14">
        <v>805.58699999999999</v>
      </c>
      <c r="D42" s="15">
        <v>139.61000000000001</v>
      </c>
      <c r="E42" s="14">
        <v>573</v>
      </c>
      <c r="F42" s="16">
        <f t="shared" si="0"/>
        <v>143.25</v>
      </c>
      <c r="G42" s="15">
        <v>161.78</v>
      </c>
      <c r="H42" s="6">
        <f t="shared" si="1"/>
        <v>28.233856893542757</v>
      </c>
      <c r="I42" s="17">
        <f t="shared" si="2"/>
        <v>115.87995129288733</v>
      </c>
    </row>
    <row r="43" spans="1:9" ht="15" x14ac:dyDescent="0.25">
      <c r="A43" s="8" t="s">
        <v>72</v>
      </c>
      <c r="B43" s="10" t="s">
        <v>73</v>
      </c>
      <c r="C43" s="14">
        <v>26118.5</v>
      </c>
      <c r="D43" s="15">
        <v>2680.9549999999999</v>
      </c>
      <c r="E43" s="14">
        <v>16321.4</v>
      </c>
      <c r="F43" s="16">
        <f t="shared" si="0"/>
        <v>4080.35</v>
      </c>
      <c r="G43" s="15"/>
      <c r="H43" s="6">
        <f t="shared" si="1"/>
        <v>0</v>
      </c>
      <c r="I43" s="17">
        <f t="shared" si="2"/>
        <v>0</v>
      </c>
    </row>
    <row r="44" spans="1:9" ht="15" x14ac:dyDescent="0.25">
      <c r="A44" s="8" t="s">
        <v>74</v>
      </c>
      <c r="B44" s="10" t="s">
        <v>75</v>
      </c>
      <c r="C44" s="14">
        <v>76679.031000000003</v>
      </c>
      <c r="D44" s="15">
        <v>12447.258</v>
      </c>
      <c r="E44" s="14">
        <v>93695.884000000005</v>
      </c>
      <c r="F44" s="16">
        <f t="shared" si="0"/>
        <v>23423.971000000001</v>
      </c>
      <c r="G44" s="15">
        <v>13874.778</v>
      </c>
      <c r="H44" s="6">
        <f t="shared" si="1"/>
        <v>14.808311110016314</v>
      </c>
      <c r="I44" s="17">
        <f t="shared" si="2"/>
        <v>111.46854994087856</v>
      </c>
    </row>
    <row r="45" spans="1:9" ht="15" x14ac:dyDescent="0.25">
      <c r="A45" s="9" t="s">
        <v>76</v>
      </c>
      <c r="B45" s="10" t="s">
        <v>77</v>
      </c>
      <c r="C45" s="13">
        <f>C46</f>
        <v>42645.557000000001</v>
      </c>
      <c r="D45" s="13">
        <f>D46</f>
        <v>10132.254000000001</v>
      </c>
      <c r="E45" s="13">
        <f>E46</f>
        <v>53056</v>
      </c>
      <c r="F45" s="13">
        <f t="shared" si="0"/>
        <v>13264</v>
      </c>
      <c r="G45" s="13">
        <f>G46</f>
        <v>25018.799999999999</v>
      </c>
      <c r="H45" s="6">
        <f t="shared" si="1"/>
        <v>47.155458383594691</v>
      </c>
      <c r="I45" s="17">
        <f t="shared" si="2"/>
        <v>246.9223531111636</v>
      </c>
    </row>
    <row r="46" spans="1:9" ht="15" x14ac:dyDescent="0.25">
      <c r="A46" s="8" t="s">
        <v>78</v>
      </c>
      <c r="B46" s="10" t="s">
        <v>79</v>
      </c>
      <c r="C46" s="14">
        <v>42645.557000000001</v>
      </c>
      <c r="D46" s="15">
        <v>10132.254000000001</v>
      </c>
      <c r="E46" s="14">
        <v>53056</v>
      </c>
      <c r="F46" s="16">
        <f t="shared" si="0"/>
        <v>13264</v>
      </c>
      <c r="G46" s="15">
        <v>25018.799999999999</v>
      </c>
      <c r="H46" s="6">
        <f t="shared" si="1"/>
        <v>47.155458383594691</v>
      </c>
      <c r="I46" s="17">
        <f t="shared" si="2"/>
        <v>246.9223531111636</v>
      </c>
    </row>
    <row r="47" spans="1:9" ht="28.5" x14ac:dyDescent="0.25">
      <c r="A47" s="9" t="s">
        <v>80</v>
      </c>
      <c r="B47" s="10" t="s">
        <v>81</v>
      </c>
      <c r="C47" s="13">
        <f>SUM(C48:C49)</f>
        <v>3800</v>
      </c>
      <c r="D47" s="13">
        <f>SUM(D48:D49)</f>
        <v>364.77</v>
      </c>
      <c r="E47" s="13">
        <f>SUM(E48:E49)</f>
        <v>4574</v>
      </c>
      <c r="F47" s="13">
        <f t="shared" si="0"/>
        <v>1143.5</v>
      </c>
      <c r="G47" s="13">
        <f>SUM(G48:G49)</f>
        <v>526.07000000000005</v>
      </c>
      <c r="H47" s="6">
        <f t="shared" si="1"/>
        <v>11.501311762133801</v>
      </c>
      <c r="I47" s="17">
        <f t="shared" si="2"/>
        <v>144.21964525591471</v>
      </c>
    </row>
    <row r="48" spans="1:9" ht="15" x14ac:dyDescent="0.25">
      <c r="A48" s="8" t="s">
        <v>82</v>
      </c>
      <c r="B48" s="10" t="s">
        <v>83</v>
      </c>
      <c r="C48" s="14">
        <v>2500</v>
      </c>
      <c r="D48" s="15">
        <v>225</v>
      </c>
      <c r="E48" s="14">
        <v>3150</v>
      </c>
      <c r="F48" s="16">
        <f t="shared" si="0"/>
        <v>787.5</v>
      </c>
      <c r="G48" s="15">
        <v>525</v>
      </c>
      <c r="H48" s="6">
        <f t="shared" si="1"/>
        <v>16.666666666666664</v>
      </c>
      <c r="I48" s="17">
        <f t="shared" si="2"/>
        <v>233.33333333333334</v>
      </c>
    </row>
    <row r="49" spans="1:9" ht="18" customHeight="1" x14ac:dyDescent="0.25">
      <c r="A49" s="8" t="s">
        <v>84</v>
      </c>
      <c r="B49" s="10" t="s">
        <v>85</v>
      </c>
      <c r="C49" s="14">
        <v>1300</v>
      </c>
      <c r="D49" s="15">
        <v>139.77000000000001</v>
      </c>
      <c r="E49" s="14">
        <v>1424</v>
      </c>
      <c r="F49" s="16">
        <f t="shared" si="0"/>
        <v>356</v>
      </c>
      <c r="G49" s="15">
        <v>1.07</v>
      </c>
      <c r="H49" s="6">
        <f t="shared" si="1"/>
        <v>7.514044943820225E-2</v>
      </c>
      <c r="I49" s="17">
        <f t="shared" si="2"/>
        <v>0.76554339271660576</v>
      </c>
    </row>
    <row r="50" spans="1:9" ht="0.75" hidden="1" customHeight="1" x14ac:dyDescent="0.25">
      <c r="A50" s="9" t="s">
        <v>86</v>
      </c>
      <c r="B50" s="10" t="s">
        <v>87</v>
      </c>
      <c r="C50" s="13">
        <f>SUM(C51:C52)</f>
        <v>0</v>
      </c>
      <c r="D50" s="13">
        <f>SUM(D51:D52)</f>
        <v>0</v>
      </c>
      <c r="E50" s="13">
        <f>SUM(E51:E52)</f>
        <v>0</v>
      </c>
      <c r="F50" s="13">
        <f t="shared" si="0"/>
        <v>0</v>
      </c>
      <c r="G50" s="13">
        <f>SUM(G51:G52)</f>
        <v>0</v>
      </c>
      <c r="H50" s="6" t="e">
        <f t="shared" si="1"/>
        <v>#DIV/0!</v>
      </c>
      <c r="I50" s="17" t="e">
        <f t="shared" si="2"/>
        <v>#DIV/0!</v>
      </c>
    </row>
    <row r="51" spans="1:9" ht="45" hidden="1" x14ac:dyDescent="0.25">
      <c r="A51" s="8" t="s">
        <v>88</v>
      </c>
      <c r="B51" s="10" t="s">
        <v>89</v>
      </c>
      <c r="C51" s="14"/>
      <c r="D51" s="14"/>
      <c r="E51" s="14"/>
      <c r="F51" s="13">
        <f t="shared" si="0"/>
        <v>0</v>
      </c>
      <c r="G51" s="14"/>
      <c r="H51" s="6" t="e">
        <f t="shared" si="1"/>
        <v>#DIV/0!</v>
      </c>
      <c r="I51" s="17" t="e">
        <f t="shared" si="2"/>
        <v>#DIV/0!</v>
      </c>
    </row>
    <row r="52" spans="1:9" ht="1.5" customHeight="1" x14ac:dyDescent="0.25">
      <c r="A52" s="8" t="s">
        <v>90</v>
      </c>
      <c r="B52" s="10" t="s">
        <v>91</v>
      </c>
      <c r="C52" s="14"/>
      <c r="D52" s="14"/>
      <c r="E52" s="14"/>
      <c r="F52" s="13">
        <f t="shared" si="0"/>
        <v>0</v>
      </c>
      <c r="G52" s="14"/>
      <c r="H52" s="6" t="e">
        <f t="shared" si="1"/>
        <v>#DIV/0!</v>
      </c>
      <c r="I52" s="17" t="e">
        <f t="shared" si="2"/>
        <v>#DIV/0!</v>
      </c>
    </row>
    <row r="53" spans="1:9" ht="15" x14ac:dyDescent="0.25">
      <c r="A53" s="9" t="s">
        <v>92</v>
      </c>
      <c r="B53" s="12"/>
      <c r="C53" s="13">
        <f>C50+C47+C45+C41+C38+C31+C24+C18+C14+C12+C5</f>
        <v>1737128.4039999999</v>
      </c>
      <c r="D53" s="13">
        <f>D50+D47+D45+D41+D38+D31+D24+D18+D14+D12+D5</f>
        <v>324589.89900000003</v>
      </c>
      <c r="E53" s="13">
        <f>E50+E47+E45+E41+E38+E31+E24+E18+E14+E12+E5+E29</f>
        <v>2054963.9809999997</v>
      </c>
      <c r="F53" s="13">
        <f t="shared" si="0"/>
        <v>513740.99524999992</v>
      </c>
      <c r="G53" s="13">
        <f>G50+G47+G45+G41+G38+G31+G24+G18+G14+G12+G5+G29</f>
        <v>402068.48000000004</v>
      </c>
      <c r="H53" s="6">
        <f t="shared" si="1"/>
        <v>19.565719093740171</v>
      </c>
      <c r="I53" s="17">
        <f t="shared" si="2"/>
        <v>123.86968332615919</v>
      </c>
    </row>
  </sheetData>
  <mergeCells count="2">
    <mergeCell ref="A1:H1"/>
    <mergeCell ref="A2:H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2019-04-10T03:22:37Z</dcterms:modified>
</cp:coreProperties>
</file>