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МОИ ДОКУМЕНТЫ\ЛЬГОТЫ\Оценка эффективности\"/>
    </mc:Choice>
  </mc:AlternateContent>
  <xr:revisionPtr revIDLastSave="0" documentId="13_ncr:1_{A2EA55A0-C619-4718-AF37-1CA35A74B5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Лист1!$8:$9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0" i="1"/>
  <c r="K24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10" i="1"/>
  <c r="J24" i="1"/>
  <c r="I24" i="1"/>
  <c r="G23" i="1"/>
  <c r="H13" i="1" l="1"/>
  <c r="H14" i="1"/>
  <c r="H12" i="1"/>
  <c r="H19" i="1"/>
  <c r="G15" i="1" l="1"/>
  <c r="H24" i="1" l="1"/>
  <c r="L24" i="1" l="1"/>
  <c r="M24" i="1"/>
  <c r="N24" i="1"/>
  <c r="O24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G14" i="1"/>
  <c r="G16" i="1"/>
  <c r="G18" i="1"/>
  <c r="G19" i="1"/>
  <c r="G20" i="1"/>
  <c r="G21" i="1"/>
</calcChain>
</file>

<file path=xl/sharedStrings.xml><?xml version="1.0" encoding="utf-8"?>
<sst xmlns="http://schemas.openxmlformats.org/spreadsheetml/2006/main" count="150" uniqueCount="56">
  <si>
    <t>№ п/п</t>
  </si>
  <si>
    <t>Наименование налога</t>
  </si>
  <si>
    <t>Содержание льготы</t>
  </si>
  <si>
    <t>Наименование муниципальной программы или отнесение к непрограммным мероприятиям</t>
  </si>
  <si>
    <t>Показатель результативности налоговой льготы (налогового расхода) (индикатор)</t>
  </si>
  <si>
    <t>Количество налогоплательщиков  воспользовавшихся льготой</t>
  </si>
  <si>
    <t>Величина потерь бюджета муниципального района Мелеузовский район Республики Башкортостан в результате применения льготы (тыс.руб.)</t>
  </si>
  <si>
    <t xml:space="preserve">Удельный вес льгот в общей сумме налоговых доходов бюджета </t>
  </si>
  <si>
    <t>Соответствие критериям результативности (да/нет)</t>
  </si>
  <si>
    <t>Соответствие критериям целесообразности (да /нет)</t>
  </si>
  <si>
    <t>Бюджетная эффективность стимулирующей налоговой льготы</t>
  </si>
  <si>
    <t>Предложения по результатам оценки</t>
  </si>
  <si>
    <t>Социальная</t>
  </si>
  <si>
    <t>земельный налог</t>
  </si>
  <si>
    <t>Результаты оценки эффективности</t>
  </si>
  <si>
    <t xml:space="preserve">налоговых льгот (налоговых расходов) по муниципальному району Мелеузовский район Республики Башкортостан </t>
  </si>
  <si>
    <t>Наименование</t>
  </si>
  <si>
    <t>Результат</t>
  </si>
  <si>
    <t>да</t>
  </si>
  <si>
    <t>не расчитывается</t>
  </si>
  <si>
    <t>нет</t>
  </si>
  <si>
    <t>непрограммное мероприятие</t>
  </si>
  <si>
    <t>Уменьшение встречных финансовых потоков</t>
  </si>
  <si>
    <t>Заместитель главы администрации - начальник финансового управления</t>
  </si>
  <si>
    <t>Г.Н.Гончаренко</t>
  </si>
  <si>
    <t>общее количество граждан соответсвующей категории</t>
  </si>
  <si>
    <t>УТВЕРЖДАЮ</t>
  </si>
  <si>
    <t>______________</t>
  </si>
  <si>
    <t>Полное освобождение от налогообложения Героев Советского Союза, Героев Российской Федерации и полных кавалеры ордена Славы;</t>
  </si>
  <si>
    <t>Полное освобождение от налогообложения Героев Социалистического Труда;</t>
  </si>
  <si>
    <t>Полное освобождение от налогообложения  Ветеранов Великой Отечественной войны;</t>
  </si>
  <si>
    <t>Полное освобождение от налогообложения  инвалидов Великой Отечественной войны и инвалидов боевых действий;</t>
  </si>
  <si>
    <t xml:space="preserve"> Полное освобождение от налогообложения ветеранов боевых действий;</t>
  </si>
  <si>
    <t>Полное освобождение от налогообложения  граждан Российской Федерации, подвергшихся воздействию радиации вследствие катастрофы на Чернобыльской АЭС;</t>
  </si>
  <si>
    <t>Полное освобождение от налогообложения  физических лица, имеющих право на получение социальной поддержки в соответствии с Федеральным законом от 26 ноября 1998 № 175-ФЗ 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Теча»;</t>
  </si>
  <si>
    <t>Полное освобождение от налогообложения  граждан Российской Федерации, подвергшихся радиационному воздействию вследствие ядерных испытаний на Семипалатинском полигоне;</t>
  </si>
  <si>
    <t>Полное освобождение от налогообложения  физических лица, принимавших в составе подразделений особого риска непосредственное участие в испытаниях ядерного и термоядерного оружия, ликвидации аварии ядерных установок на средствах вооружения и военных объектах;</t>
  </si>
  <si>
    <t>Полное освобождение от налогообложения  инвалидов I и II группы, инвалидов с детства;</t>
  </si>
  <si>
    <t>Полное освобождение от налогообложения  организации в отношении земельных участков, занятых автомобильными дорогами общего пользования регионального или местного значения;</t>
  </si>
  <si>
    <t>Полное освобождение от налогообложения организации, в отношении земельных участков общего пользования, в т.ч. под размещение кладбищ, скотомогильников, памятников и монументов.</t>
  </si>
  <si>
    <t>Техническая</t>
  </si>
  <si>
    <t>Социальное развитие городского и сельских поселений муниципального района Мелеузовский район Республики Башкортостан</t>
  </si>
  <si>
    <t>доля плательщиков, воспользовавшихся льготой по местным налогам, от общего количества плательщиков муниципального образования</t>
  </si>
  <si>
    <t>Тип льготы (целевая составляющая): социальная, техническая, стимулирующая</t>
  </si>
  <si>
    <t>ИТОГО</t>
  </si>
  <si>
    <t>субъекты инвестиционной деятельности, реализующие приоритетные инвестиционные проекты Республики Башкортостан (далее - инвестор), включенные в утверждаемые Правительством Республики Башкортостан комплексные программы экономического и социального развития муниципальных образований Республики Башкортостан, в течение трех лет с момента начала осуществления вложений в основные средства</t>
  </si>
  <si>
    <t>Увеличение объема инвестиций</t>
  </si>
  <si>
    <t>Развитие и поддержка малого и среднего предпринимательства в муниципальном районе Мелеузовский район Республики Башкортостан</t>
  </si>
  <si>
    <t>Стимулирующая</t>
  </si>
  <si>
    <t>отменена</t>
  </si>
  <si>
    <t xml:space="preserve">за 2021г. </t>
  </si>
  <si>
    <t>государственные учреждения здравоохранения в отношении земельных участков, закрепленных за ними на праве постоянного (бессрочного) пользования</t>
  </si>
  <si>
    <t>в соответствии с п.3 Протокола совещания по вопросу кредиторской задолженности медицинских организаций Республики Башкортостан №101 от 15 июня 2021г</t>
  </si>
  <si>
    <t>Поддержка ГБУЗ</t>
  </si>
  <si>
    <t>сохранить льготу на 2023г.</t>
  </si>
  <si>
    <t>сохранить льготу на 2023г., продолжить 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</si>
</sst>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%"/>
  </numFmts>
  <fonts count="9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165" fontId="2" fillId="0" borderId="1" xfId="1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0" fontId="2" fillId="0" borderId="1" xfId="1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164" fontId="2" fillId="2" borderId="1" xfId="2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>
      <alignment horizontal="center" vertical="top" wrapText="1"/>
    </xf>
    <xf numFmtId="164" fontId="6" fillId="2" borderId="1" xfId="2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"/>
  <sheetViews>
    <sheetView tabSelected="1" zoomScale="77" zoomScaleNormal="77" workbookViewId="0">
      <selection activeCell="I13" sqref="I13"/>
    </sheetView>
  </sheetViews>
  <sheetFormatPr defaultRowHeight="12.75" x14ac:dyDescent="0.2"/>
  <cols>
    <col min="1" max="1" width="5" style="3" customWidth="1"/>
    <col min="2" max="2" width="15.1640625" style="3" customWidth="1"/>
    <col min="3" max="3" width="38.83203125" style="16" customWidth="1"/>
    <col min="4" max="4" width="16.5" style="22" customWidth="1"/>
    <col min="5" max="5" width="23.83203125" style="22" customWidth="1"/>
    <col min="6" max="6" width="23.5" style="15" customWidth="1"/>
    <col min="7" max="7" width="13.6640625" style="3" customWidth="1"/>
    <col min="8" max="8" width="19.83203125" style="3" hidden="1" customWidth="1"/>
    <col min="9" max="9" width="23.5" style="12" customWidth="1"/>
    <col min="10" max="10" width="23.5" style="13" customWidth="1"/>
    <col min="11" max="11" width="15.83203125" style="13" customWidth="1"/>
    <col min="12" max="13" width="14.83203125" style="3" customWidth="1"/>
    <col min="14" max="14" width="18.33203125" style="3" customWidth="1"/>
    <col min="15" max="15" width="19.1640625" style="3" customWidth="1"/>
    <col min="16" max="16384" width="9.33203125" style="3"/>
  </cols>
  <sheetData>
    <row r="1" spans="1:17" ht="15.75" x14ac:dyDescent="0.2">
      <c r="N1" s="33" t="s">
        <v>26</v>
      </c>
      <c r="O1" s="33"/>
    </row>
    <row r="2" spans="1:17" ht="15.75" x14ac:dyDescent="0.2">
      <c r="N2" s="32" t="s">
        <v>23</v>
      </c>
      <c r="O2" s="32"/>
    </row>
    <row r="3" spans="1:17" ht="31.5" x14ac:dyDescent="0.2">
      <c r="N3" s="24" t="s">
        <v>27</v>
      </c>
      <c r="O3" s="25" t="s">
        <v>24</v>
      </c>
      <c r="Q3" s="12"/>
    </row>
    <row r="4" spans="1:17" x14ac:dyDescent="0.2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7" x14ac:dyDescent="0.2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7" x14ac:dyDescent="0.2">
      <c r="A6" s="36" t="s">
        <v>50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8" spans="1:17" s="4" customFormat="1" ht="51" x14ac:dyDescent="0.2">
      <c r="A8" s="34" t="s">
        <v>0</v>
      </c>
      <c r="B8" s="34" t="s">
        <v>1</v>
      </c>
      <c r="C8" s="34" t="s">
        <v>2</v>
      </c>
      <c r="D8" s="39" t="s">
        <v>43</v>
      </c>
      <c r="E8" s="39" t="s">
        <v>3</v>
      </c>
      <c r="F8" s="37" t="s">
        <v>4</v>
      </c>
      <c r="G8" s="38"/>
      <c r="H8" s="10" t="s">
        <v>25</v>
      </c>
      <c r="I8" s="34" t="s">
        <v>5</v>
      </c>
      <c r="J8" s="34" t="s">
        <v>6</v>
      </c>
      <c r="K8" s="34" t="s">
        <v>7</v>
      </c>
      <c r="L8" s="34" t="s">
        <v>8</v>
      </c>
      <c r="M8" s="34" t="s">
        <v>9</v>
      </c>
      <c r="N8" s="34" t="s">
        <v>10</v>
      </c>
      <c r="O8" s="34" t="s">
        <v>11</v>
      </c>
    </row>
    <row r="9" spans="1:17" s="4" customFormat="1" x14ac:dyDescent="0.2">
      <c r="A9" s="35"/>
      <c r="B9" s="35"/>
      <c r="C9" s="35"/>
      <c r="D9" s="40"/>
      <c r="E9" s="40"/>
      <c r="F9" s="5" t="s">
        <v>16</v>
      </c>
      <c r="G9" s="5" t="s">
        <v>17</v>
      </c>
      <c r="H9" s="14"/>
      <c r="I9" s="35"/>
      <c r="J9" s="35"/>
      <c r="K9" s="35"/>
      <c r="L9" s="35"/>
      <c r="M9" s="35"/>
      <c r="N9" s="35"/>
      <c r="O9" s="35"/>
    </row>
    <row r="10" spans="1:17" ht="102" x14ac:dyDescent="0.2">
      <c r="A10" s="8">
        <v>1</v>
      </c>
      <c r="B10" s="1" t="s">
        <v>13</v>
      </c>
      <c r="C10" s="17" t="s">
        <v>28</v>
      </c>
      <c r="D10" s="18" t="s">
        <v>12</v>
      </c>
      <c r="E10" s="19" t="s">
        <v>41</v>
      </c>
      <c r="F10" s="19" t="s">
        <v>42</v>
      </c>
      <c r="G10" s="9">
        <f>I10/H10</f>
        <v>1</v>
      </c>
      <c r="H10" s="26">
        <v>2</v>
      </c>
      <c r="I10" s="42">
        <v>2</v>
      </c>
      <c r="J10" s="42">
        <v>1.1000000000000001</v>
      </c>
      <c r="K10" s="11">
        <f>J10/780604.2</f>
        <v>1.4091648494845406E-6</v>
      </c>
      <c r="L10" s="7" t="s">
        <v>18</v>
      </c>
      <c r="M10" s="7" t="s">
        <v>18</v>
      </c>
      <c r="N10" s="7" t="s">
        <v>19</v>
      </c>
      <c r="O10" s="7" t="s">
        <v>54</v>
      </c>
    </row>
    <row r="11" spans="1:17" ht="102" x14ac:dyDescent="0.2">
      <c r="A11" s="8">
        <f>1+A10</f>
        <v>2</v>
      </c>
      <c r="B11" s="1" t="s">
        <v>13</v>
      </c>
      <c r="C11" s="17" t="s">
        <v>29</v>
      </c>
      <c r="D11" s="18" t="s">
        <v>12</v>
      </c>
      <c r="E11" s="19" t="s">
        <v>41</v>
      </c>
      <c r="F11" s="19" t="s">
        <v>42</v>
      </c>
      <c r="G11" s="9">
        <v>0</v>
      </c>
      <c r="H11" s="26">
        <v>0</v>
      </c>
      <c r="I11" s="42">
        <v>0</v>
      </c>
      <c r="J11" s="42">
        <v>0</v>
      </c>
      <c r="K11" s="11">
        <f t="shared" ref="K11:K24" si="0">J11/780604.2</f>
        <v>0</v>
      </c>
      <c r="L11" s="7" t="s">
        <v>20</v>
      </c>
      <c r="M11" s="7" t="s">
        <v>20</v>
      </c>
      <c r="N11" s="7" t="s">
        <v>19</v>
      </c>
      <c r="O11" s="7" t="s">
        <v>55</v>
      </c>
    </row>
    <row r="12" spans="1:17" ht="102" x14ac:dyDescent="0.2">
      <c r="A12" s="8">
        <f t="shared" ref="A12:A22" si="1">1+A11</f>
        <v>3</v>
      </c>
      <c r="B12" s="1" t="s">
        <v>13</v>
      </c>
      <c r="C12" s="17" t="s">
        <v>30</v>
      </c>
      <c r="D12" s="18" t="s">
        <v>12</v>
      </c>
      <c r="E12" s="19" t="s">
        <v>41</v>
      </c>
      <c r="F12" s="19" t="s">
        <v>42</v>
      </c>
      <c r="G12" s="9">
        <f>I12/H12</f>
        <v>0.20921985815602837</v>
      </c>
      <c r="H12" s="28">
        <f>10+211+0+1+57+3</f>
        <v>282</v>
      </c>
      <c r="I12" s="43">
        <v>59</v>
      </c>
      <c r="J12" s="44">
        <v>24.9</v>
      </c>
      <c r="K12" s="11">
        <f t="shared" si="0"/>
        <v>3.1898367956513686E-5</v>
      </c>
      <c r="L12" s="7" t="s">
        <v>18</v>
      </c>
      <c r="M12" s="7" t="s">
        <v>18</v>
      </c>
      <c r="N12" s="7" t="s">
        <v>19</v>
      </c>
      <c r="O12" s="7" t="s">
        <v>54</v>
      </c>
    </row>
    <row r="13" spans="1:17" ht="102" x14ac:dyDescent="0.2">
      <c r="A13" s="8">
        <f t="shared" si="1"/>
        <v>4</v>
      </c>
      <c r="B13" s="1" t="s">
        <v>13</v>
      </c>
      <c r="C13" s="17" t="s">
        <v>31</v>
      </c>
      <c r="D13" s="18" t="s">
        <v>12</v>
      </c>
      <c r="E13" s="19" t="s">
        <v>41</v>
      </c>
      <c r="F13" s="19" t="s">
        <v>42</v>
      </c>
      <c r="G13" s="9">
        <f>I13/H13</f>
        <v>9.0909090909090912E-2</v>
      </c>
      <c r="H13" s="28">
        <f>1+2+8</f>
        <v>11</v>
      </c>
      <c r="I13" s="43">
        <v>1</v>
      </c>
      <c r="J13" s="45">
        <v>1</v>
      </c>
      <c r="K13" s="11">
        <f t="shared" si="0"/>
        <v>1.281058954076855E-6</v>
      </c>
      <c r="L13" s="7" t="s">
        <v>18</v>
      </c>
      <c r="M13" s="7" t="s">
        <v>18</v>
      </c>
      <c r="N13" s="7" t="s">
        <v>19</v>
      </c>
      <c r="O13" s="7" t="s">
        <v>54</v>
      </c>
    </row>
    <row r="14" spans="1:17" ht="102" x14ac:dyDescent="0.2">
      <c r="A14" s="8">
        <f t="shared" si="1"/>
        <v>5</v>
      </c>
      <c r="B14" s="1" t="s">
        <v>13</v>
      </c>
      <c r="C14" s="17" t="s">
        <v>32</v>
      </c>
      <c r="D14" s="18" t="s">
        <v>12</v>
      </c>
      <c r="E14" s="19" t="s">
        <v>41</v>
      </c>
      <c r="F14" s="19" t="s">
        <v>42</v>
      </c>
      <c r="G14" s="9">
        <f t="shared" ref="G12:G23" si="2">I14/H14</f>
        <v>0.49297423887587821</v>
      </c>
      <c r="H14" s="28">
        <f>856-2</f>
        <v>854</v>
      </c>
      <c r="I14" s="43">
        <v>421</v>
      </c>
      <c r="J14" s="45">
        <v>143.9</v>
      </c>
      <c r="K14" s="11">
        <f t="shared" si="0"/>
        <v>1.8434438349165943E-4</v>
      </c>
      <c r="L14" s="7" t="s">
        <v>18</v>
      </c>
      <c r="M14" s="7" t="s">
        <v>18</v>
      </c>
      <c r="N14" s="7" t="s">
        <v>19</v>
      </c>
      <c r="O14" s="7" t="s">
        <v>54</v>
      </c>
    </row>
    <row r="15" spans="1:17" ht="102" x14ac:dyDescent="0.2">
      <c r="A15" s="8">
        <f t="shared" si="1"/>
        <v>6</v>
      </c>
      <c r="B15" s="1" t="s">
        <v>13</v>
      </c>
      <c r="C15" s="17" t="s">
        <v>33</v>
      </c>
      <c r="D15" s="18" t="s">
        <v>12</v>
      </c>
      <c r="E15" s="19" t="s">
        <v>41</v>
      </c>
      <c r="F15" s="19" t="s">
        <v>42</v>
      </c>
      <c r="G15" s="9">
        <f>I15/H15</f>
        <v>0.62745098039215685</v>
      </c>
      <c r="H15" s="28">
        <v>51</v>
      </c>
      <c r="I15" s="43">
        <v>32</v>
      </c>
      <c r="J15" s="45">
        <v>11.4</v>
      </c>
      <c r="K15" s="11">
        <f t="shared" si="0"/>
        <v>1.4604072076476146E-5</v>
      </c>
      <c r="L15" s="7" t="s">
        <v>18</v>
      </c>
      <c r="M15" s="7" t="s">
        <v>18</v>
      </c>
      <c r="N15" s="7" t="s">
        <v>19</v>
      </c>
      <c r="O15" s="7" t="s">
        <v>54</v>
      </c>
    </row>
    <row r="16" spans="1:17" ht="153" x14ac:dyDescent="0.2">
      <c r="A16" s="8">
        <f t="shared" si="1"/>
        <v>7</v>
      </c>
      <c r="B16" s="1" t="s">
        <v>13</v>
      </c>
      <c r="C16" s="17" t="s">
        <v>34</v>
      </c>
      <c r="D16" s="18" t="s">
        <v>12</v>
      </c>
      <c r="E16" s="19" t="s">
        <v>41</v>
      </c>
      <c r="F16" s="19" t="s">
        <v>42</v>
      </c>
      <c r="G16" s="9">
        <f t="shared" si="2"/>
        <v>0</v>
      </c>
      <c r="H16" s="28">
        <v>1</v>
      </c>
      <c r="I16" s="43">
        <v>0</v>
      </c>
      <c r="J16" s="45">
        <v>0</v>
      </c>
      <c r="K16" s="11">
        <f t="shared" si="0"/>
        <v>0</v>
      </c>
      <c r="L16" s="7" t="s">
        <v>20</v>
      </c>
      <c r="M16" s="7" t="s">
        <v>20</v>
      </c>
      <c r="N16" s="7" t="s">
        <v>19</v>
      </c>
      <c r="O16" s="7" t="s">
        <v>55</v>
      </c>
    </row>
    <row r="17" spans="1:15" ht="102" x14ac:dyDescent="0.2">
      <c r="A17" s="8">
        <f t="shared" si="1"/>
        <v>8</v>
      </c>
      <c r="B17" s="1" t="s">
        <v>13</v>
      </c>
      <c r="C17" s="17" t="s">
        <v>35</v>
      </c>
      <c r="D17" s="18" t="s">
        <v>12</v>
      </c>
      <c r="E17" s="19" t="s">
        <v>41</v>
      </c>
      <c r="F17" s="19" t="s">
        <v>42</v>
      </c>
      <c r="G17" s="9">
        <v>0</v>
      </c>
      <c r="H17" s="28">
        <v>0</v>
      </c>
      <c r="I17" s="43">
        <v>0</v>
      </c>
      <c r="J17" s="45">
        <v>0</v>
      </c>
      <c r="K17" s="11">
        <f t="shared" si="0"/>
        <v>0</v>
      </c>
      <c r="L17" s="7" t="s">
        <v>20</v>
      </c>
      <c r="M17" s="7" t="s">
        <v>20</v>
      </c>
      <c r="N17" s="7" t="s">
        <v>19</v>
      </c>
      <c r="O17" s="7" t="s">
        <v>55</v>
      </c>
    </row>
    <row r="18" spans="1:15" ht="114.75" x14ac:dyDescent="0.2">
      <c r="A18" s="8">
        <f t="shared" si="1"/>
        <v>9</v>
      </c>
      <c r="B18" s="1" t="s">
        <v>13</v>
      </c>
      <c r="C18" s="17" t="s">
        <v>36</v>
      </c>
      <c r="D18" s="18" t="s">
        <v>12</v>
      </c>
      <c r="E18" s="19" t="s">
        <v>41</v>
      </c>
      <c r="F18" s="19" t="s">
        <v>42</v>
      </c>
      <c r="G18" s="9">
        <f t="shared" si="2"/>
        <v>0.25</v>
      </c>
      <c r="H18" s="27">
        <v>4</v>
      </c>
      <c r="I18" s="43">
        <v>1</v>
      </c>
      <c r="J18" s="45">
        <v>1</v>
      </c>
      <c r="K18" s="11">
        <f t="shared" si="0"/>
        <v>1.281058954076855E-6</v>
      </c>
      <c r="L18" s="7" t="s">
        <v>18</v>
      </c>
      <c r="M18" s="7" t="s">
        <v>18</v>
      </c>
      <c r="N18" s="7" t="s">
        <v>19</v>
      </c>
      <c r="O18" s="7" t="s">
        <v>54</v>
      </c>
    </row>
    <row r="19" spans="1:15" ht="102" x14ac:dyDescent="0.2">
      <c r="A19" s="8">
        <f t="shared" si="1"/>
        <v>10</v>
      </c>
      <c r="B19" s="1" t="s">
        <v>13</v>
      </c>
      <c r="C19" s="17" t="s">
        <v>37</v>
      </c>
      <c r="D19" s="18" t="s">
        <v>12</v>
      </c>
      <c r="E19" s="19" t="s">
        <v>41</v>
      </c>
      <c r="F19" s="19" t="s">
        <v>42</v>
      </c>
      <c r="G19" s="9">
        <f t="shared" si="2"/>
        <v>0.27882107459572247</v>
      </c>
      <c r="H19" s="27">
        <f>455+3016+363</f>
        <v>3834</v>
      </c>
      <c r="I19" s="43">
        <v>1069</v>
      </c>
      <c r="J19" s="45">
        <v>540.6</v>
      </c>
      <c r="K19" s="11">
        <f t="shared" si="0"/>
        <v>6.9254047057394782E-4</v>
      </c>
      <c r="L19" s="7" t="s">
        <v>18</v>
      </c>
      <c r="M19" s="7" t="s">
        <v>18</v>
      </c>
      <c r="N19" s="7" t="s">
        <v>19</v>
      </c>
      <c r="O19" s="7" t="s">
        <v>54</v>
      </c>
    </row>
    <row r="20" spans="1:15" ht="76.5" x14ac:dyDescent="0.2">
      <c r="A20" s="8">
        <f t="shared" si="1"/>
        <v>11</v>
      </c>
      <c r="B20" s="1" t="s">
        <v>13</v>
      </c>
      <c r="C20" s="17" t="s">
        <v>38</v>
      </c>
      <c r="D20" s="18" t="s">
        <v>40</v>
      </c>
      <c r="E20" s="7" t="s">
        <v>21</v>
      </c>
      <c r="F20" s="7" t="s">
        <v>22</v>
      </c>
      <c r="G20" s="9">
        <f t="shared" si="2"/>
        <v>5.8823529411764705E-2</v>
      </c>
      <c r="H20" s="29">
        <v>17</v>
      </c>
      <c r="I20" s="42">
        <v>1</v>
      </c>
      <c r="J20" s="44">
        <v>11</v>
      </c>
      <c r="K20" s="11">
        <f t="shared" si="0"/>
        <v>1.4091648494845403E-5</v>
      </c>
      <c r="L20" s="7" t="s">
        <v>18</v>
      </c>
      <c r="M20" s="7" t="s">
        <v>18</v>
      </c>
      <c r="N20" s="7" t="s">
        <v>19</v>
      </c>
      <c r="O20" s="7" t="s">
        <v>54</v>
      </c>
    </row>
    <row r="21" spans="1:15" ht="89.25" x14ac:dyDescent="0.2">
      <c r="A21" s="8">
        <f t="shared" si="1"/>
        <v>12</v>
      </c>
      <c r="B21" s="1" t="s">
        <v>13</v>
      </c>
      <c r="C21" s="17" t="s">
        <v>39</v>
      </c>
      <c r="D21" s="18" t="s">
        <v>40</v>
      </c>
      <c r="E21" s="7" t="s">
        <v>21</v>
      </c>
      <c r="F21" s="7" t="s">
        <v>22</v>
      </c>
      <c r="G21" s="9">
        <f t="shared" si="2"/>
        <v>0.35294117647058826</v>
      </c>
      <c r="H21" s="30">
        <v>17</v>
      </c>
      <c r="I21" s="42">
        <v>6</v>
      </c>
      <c r="J21" s="44">
        <v>11.4</v>
      </c>
      <c r="K21" s="11">
        <f t="shared" si="0"/>
        <v>1.4604072076476146E-5</v>
      </c>
      <c r="L21" s="7" t="s">
        <v>18</v>
      </c>
      <c r="M21" s="7" t="s">
        <v>18</v>
      </c>
      <c r="N21" s="7" t="s">
        <v>19</v>
      </c>
      <c r="O21" s="7" t="s">
        <v>54</v>
      </c>
    </row>
    <row r="22" spans="1:15" ht="178.5" x14ac:dyDescent="0.2">
      <c r="A22" s="8">
        <f t="shared" si="1"/>
        <v>13</v>
      </c>
      <c r="B22" s="2" t="s">
        <v>13</v>
      </c>
      <c r="C22" s="21" t="s">
        <v>45</v>
      </c>
      <c r="D22" s="7" t="s">
        <v>48</v>
      </c>
      <c r="E22" s="7" t="s">
        <v>47</v>
      </c>
      <c r="F22" s="7" t="s">
        <v>46</v>
      </c>
      <c r="G22" s="9">
        <v>0</v>
      </c>
      <c r="H22" s="31">
        <v>2</v>
      </c>
      <c r="I22" s="42">
        <v>0</v>
      </c>
      <c r="J22" s="44">
        <v>0</v>
      </c>
      <c r="K22" s="11">
        <f t="shared" si="0"/>
        <v>0</v>
      </c>
      <c r="L22" s="7" t="s">
        <v>20</v>
      </c>
      <c r="M22" s="7" t="s">
        <v>20</v>
      </c>
      <c r="N22" s="7" t="s">
        <v>20</v>
      </c>
      <c r="O22" s="7" t="s">
        <v>54</v>
      </c>
    </row>
    <row r="23" spans="1:15" ht="127.5" x14ac:dyDescent="0.2">
      <c r="A23" s="8">
        <v>14</v>
      </c>
      <c r="B23" s="2" t="s">
        <v>13</v>
      </c>
      <c r="C23" s="41" t="s">
        <v>51</v>
      </c>
      <c r="D23" s="7" t="s">
        <v>48</v>
      </c>
      <c r="E23" s="7" t="s">
        <v>52</v>
      </c>
      <c r="F23" s="7" t="s">
        <v>53</v>
      </c>
      <c r="G23" s="9">
        <f t="shared" si="2"/>
        <v>1</v>
      </c>
      <c r="H23" s="31">
        <v>1</v>
      </c>
      <c r="I23" s="42">
        <v>1</v>
      </c>
      <c r="J23" s="44">
        <v>3041</v>
      </c>
      <c r="K23" s="11">
        <f t="shared" si="0"/>
        <v>3.8957002793477157E-3</v>
      </c>
      <c r="L23" s="7" t="s">
        <v>18</v>
      </c>
      <c r="M23" s="7" t="s">
        <v>20</v>
      </c>
      <c r="N23" s="7" t="s">
        <v>20</v>
      </c>
      <c r="O23" s="7" t="s">
        <v>49</v>
      </c>
    </row>
    <row r="24" spans="1:15" x14ac:dyDescent="0.2">
      <c r="A24" s="8"/>
      <c r="B24" s="8"/>
      <c r="C24" s="6"/>
      <c r="D24" s="19"/>
      <c r="E24" s="19"/>
      <c r="F24" s="19"/>
      <c r="G24" s="20" t="s">
        <v>44</v>
      </c>
      <c r="H24" s="23">
        <f>SUM(H10:H22)</f>
        <v>5075</v>
      </c>
      <c r="I24" s="23">
        <f>SUM(I10:I23)</f>
        <v>1593</v>
      </c>
      <c r="J24" s="23">
        <f>SUM(J10:J23)</f>
        <v>3787.3</v>
      </c>
      <c r="K24" s="11">
        <f t="shared" si="0"/>
        <v>4.8517545767752732E-3</v>
      </c>
      <c r="L24" s="20">
        <f>SUM(L10:L22)</f>
        <v>0</v>
      </c>
      <c r="M24" s="20">
        <f>SUM(M10:M22)</f>
        <v>0</v>
      </c>
      <c r="N24" s="20">
        <f>SUM(N10:N22)</f>
        <v>0</v>
      </c>
      <c r="O24" s="20">
        <f>SUM(O10:O22)</f>
        <v>0</v>
      </c>
    </row>
  </sheetData>
  <mergeCells count="18">
    <mergeCell ref="L8:L9"/>
    <mergeCell ref="M8:M9"/>
    <mergeCell ref="N2:O2"/>
    <mergeCell ref="N1:O1"/>
    <mergeCell ref="N8:N9"/>
    <mergeCell ref="O8:O9"/>
    <mergeCell ref="A4:O4"/>
    <mergeCell ref="A5:O5"/>
    <mergeCell ref="A6:O6"/>
    <mergeCell ref="F8:G8"/>
    <mergeCell ref="A8:A9"/>
    <mergeCell ref="B8:B9"/>
    <mergeCell ref="C8:C9"/>
    <mergeCell ref="D8:D9"/>
    <mergeCell ref="E8:E9"/>
    <mergeCell ref="I8:I9"/>
    <mergeCell ref="J8:J9"/>
    <mergeCell ref="K8:K9"/>
  </mergeCells>
  <pageMargins left="0.31496062992125984" right="0.27559055118110237" top="0.47244094488188981" bottom="0.43307086614173229" header="0.31496062992125984" footer="0.31496062992125984"/>
  <pageSetup paperSize="9" scale="59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2022-08-04T11:18:22Z</cp:lastPrinted>
  <dcterms:created xsi:type="dcterms:W3CDTF">2018-07-18T11:11:35Z</dcterms:created>
  <dcterms:modified xsi:type="dcterms:W3CDTF">2022-08-04T11:22:54Z</dcterms:modified>
</cp:coreProperties>
</file>