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район3" sheetId="3" r:id="rId1"/>
  </sheets>
  <calcPr calcId="152511" iterateDelta="1E-4"/>
</workbook>
</file>

<file path=xl/calcChain.xml><?xml version="1.0" encoding="utf-8"?>
<calcChain xmlns="http://schemas.openxmlformats.org/spreadsheetml/2006/main">
  <c r="B70" i="3" l="1"/>
  <c r="C65" i="3" l="1"/>
  <c r="B65" i="3"/>
  <c r="D67" i="3"/>
  <c r="C31" i="3"/>
  <c r="B31" i="3"/>
  <c r="D33" i="3"/>
  <c r="C5" i="3" l="1"/>
  <c r="C20" i="3" s="1"/>
  <c r="D68" i="3" l="1"/>
  <c r="D49" i="3" l="1"/>
  <c r="D50" i="3"/>
  <c r="D46" i="3"/>
  <c r="C45" i="3"/>
  <c r="B45" i="3"/>
  <c r="D45" i="3" l="1"/>
  <c r="D18" i="3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9" i="3"/>
  <c r="D38" i="3"/>
  <c r="D37" i="3"/>
  <c r="D36" i="3"/>
  <c r="D44" i="3"/>
  <c r="D43" i="3"/>
  <c r="D42" i="3"/>
  <c r="D41" i="3"/>
  <c r="D53" i="3"/>
  <c r="D52" i="3"/>
  <c r="D48" i="3"/>
  <c r="D55" i="3"/>
  <c r="D59" i="3"/>
  <c r="D58" i="3"/>
  <c r="D57" i="3"/>
  <c r="D64" i="3"/>
  <c r="D63" i="3"/>
  <c r="D61" i="3"/>
  <c r="B5" i="3"/>
  <c r="B20" i="3" s="1"/>
  <c r="C47" i="3"/>
  <c r="B47" i="3"/>
  <c r="C34" i="3"/>
  <c r="B34" i="3"/>
  <c r="D34" i="3" l="1"/>
  <c r="D47" i="3"/>
  <c r="D5" i="3"/>
  <c r="D66" i="3"/>
  <c r="B40" i="3"/>
  <c r="C29" i="3"/>
  <c r="B29" i="3"/>
  <c r="C62" i="3"/>
  <c r="B62" i="3"/>
  <c r="C60" i="3"/>
  <c r="B60" i="3"/>
  <c r="C56" i="3"/>
  <c r="B56" i="3"/>
  <c r="C54" i="3"/>
  <c r="B54" i="3"/>
  <c r="C40" i="3"/>
  <c r="C23" i="3"/>
  <c r="B23" i="3"/>
  <c r="D62" i="3" l="1"/>
  <c r="D31" i="3"/>
  <c r="B69" i="3"/>
  <c r="C69" i="3"/>
  <c r="C70" i="3" s="1"/>
  <c r="D29" i="3"/>
  <c r="D60" i="3"/>
  <c r="D40" i="3"/>
  <c r="D65" i="3"/>
  <c r="D56" i="3"/>
  <c r="D54" i="3"/>
  <c r="D23" i="3"/>
  <c r="D20" i="3"/>
  <c r="D69" i="3" l="1"/>
</calcChain>
</file>

<file path=xl/sharedStrings.xml><?xml version="1.0" encoding="utf-8"?>
<sst xmlns="http://schemas.openxmlformats.org/spreadsheetml/2006/main" count="72" uniqueCount="72">
  <si>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</si>
  <si>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</si>
  <si>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</si>
  <si>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</si>
  <si>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</si>
  <si>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</si>
  <si>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</si>
  <si>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</si>
  <si>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</si>
  <si>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</si>
  <si>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</si>
  <si>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</si>
  <si>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</si>
  <si>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</si>
  <si>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</si>
  <si>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</si>
  <si>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</si>
  <si>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</si>
  <si>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</si>
  <si>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</si>
  <si>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</si>
  <si>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</si>
  <si>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</si>
  <si>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</si>
  <si>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</si>
  <si>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</si>
  <si>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</si>
  <si>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</si>
  <si>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</si>
  <si>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</si>
  <si>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</si>
  <si>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</si>
  <si>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</si>
  <si>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</si>
  <si>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</si>
  <si>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</si>
  <si>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</si>
  <si>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</si>
  <si>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</si>
  <si>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</si>
  <si>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</si>
  <si>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</si>
  <si>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</si>
  <si>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</si>
  <si>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</si>
  <si>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</si>
  <si>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</si>
  <si>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</si>
  <si>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</si>
  <si>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</si>
  <si>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</si>
  <si>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</si>
  <si>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</si>
  <si>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</si>
  <si>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</si>
  <si>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</si>
  <si>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</si>
  <si>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</si>
  <si>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</si>
  <si>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</si>
  <si>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</si>
  <si>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</si>
  <si>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</si>
  <si>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</si>
  <si>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</si>
  <si>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</si>
  <si>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за текущий период 2019 года</t>
  </si>
  <si>
    <t>Охрана окружающей среды</t>
  </si>
  <si>
    <t>Другие вопросы в области охраны окружающей среды</t>
  </si>
  <si>
    <t>0310 - Обеспечение пожарной безопасности</t>
  </si>
  <si>
    <t>1402 - иные дотации</t>
  </si>
  <si>
    <t>Отчет об исполнении  бюджета муниципального  района Мелеузовский район Республики Башкортостан за январь- декабрь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</si>
</sst>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0" fontId="1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 shrinkToFit="1"/>
    </xf>
    <xf numFmtId="0" fontId="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2" fillId="2" borderId="0" xfId="0" applyFont="1" applyFill="1"/>
    <xf numFmtId="164" fontId="4" fillId="2" borderId="1" xfId="0" applyNumberFormat="1" applyFont="1" applyFill="1" applyBorder="1"/>
    <xf numFmtId="2" fontId="4" fillId="2" borderId="1" xfId="0" applyNumberFormat="1" applyFont="1" applyFill="1" applyBorder="1"/>
    <xf numFmtId="49" fontId="3" fillId="2" borderId="1" xfId="0" applyNumberFormat="1" applyFont="1" applyFill="1" applyBorder="1" applyAlignment="1">
      <alignment wrapText="1" shrinkToFit="1"/>
    </xf>
    <xf numFmtId="164" fontId="3" fillId="2" borderId="1" xfId="0" applyNumberFormat="1" applyFont="1" applyFill="1" applyBorder="1"/>
    <xf numFmtId="164" fontId="4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 shrinkToFit="1"/>
    </xf>
    <xf numFmtId="16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 applyAlignment="1">
      <alignment wrapText="1"/>
    </xf>
    <xf numFmtId="0" fontId="7" fillId="2" borderId="0" xfId="0" applyFont="1" applyFill="1"/>
    <xf numFmtId="164" fontId="2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/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zoomScaleNormal="100" workbookViewId="0">
      <selection activeCell="B20" sqref="B20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22" t="s">
        <v>71</v>
      </c>
      <c r="B1" s="22"/>
      <c r="C1" s="22"/>
      <c r="D1" s="22"/>
    </row>
    <row r="2" spans="1:4" x14ac:dyDescent="0.25">
      <c r="D2" s="3" t="s">
        <v>28</v>
      </c>
    </row>
    <row r="3" spans="1:4" ht="57" x14ac:dyDescent="0.25">
      <c r="A3" s="4" t="s">
        <v>0</v>
      </c>
      <c r="B3" s="5" t="s">
        <v>65</v>
      </c>
      <c r="C3" s="5" t="s">
        <v>66</v>
      </c>
      <c r="D3" s="5" t="s">
        <v>1</v>
      </c>
    </row>
    <row r="4" spans="1:4" s="9" customFormat="1" ht="15.75" x14ac:dyDescent="0.25">
      <c r="A4" s="6" t="s">
        <v>2</v>
      </c>
      <c r="B4" s="7"/>
      <c r="C4" s="7"/>
      <c r="D4" s="8"/>
    </row>
    <row r="5" spans="1:4" s="9" customFormat="1" ht="15.75" x14ac:dyDescent="0.25">
      <c r="A5" s="6" t="s">
        <v>3</v>
      </c>
      <c r="B5" s="10">
        <f>SUM(B6:B18)</f>
        <v>562056</v>
      </c>
      <c r="C5" s="10">
        <f>SUM(C6:C18)</f>
        <v>653543.26789000002</v>
      </c>
      <c r="D5" s="11">
        <f>C5/B5*100</f>
        <v>116.27725135751599</v>
      </c>
    </row>
    <row r="6" spans="1:4" ht="15.75" x14ac:dyDescent="0.25">
      <c r="A6" s="12" t="s">
        <v>4</v>
      </c>
      <c r="B6" s="13">
        <v>328840</v>
      </c>
      <c r="C6" s="13">
        <v>350939.37573000003</v>
      </c>
      <c r="D6" s="8">
        <f t="shared" ref="D6:D19" si="0">C6/B6*100</f>
        <v>106.72040376170784</v>
      </c>
    </row>
    <row r="7" spans="1:4" ht="31.5" x14ac:dyDescent="0.25">
      <c r="A7" s="12" t="s">
        <v>62</v>
      </c>
      <c r="B7" s="13">
        <v>20814</v>
      </c>
      <c r="C7" s="13">
        <v>22964.7356</v>
      </c>
      <c r="D7" s="8">
        <f t="shared" si="0"/>
        <v>110.33312001537428</v>
      </c>
    </row>
    <row r="8" spans="1:4" ht="15.75" x14ac:dyDescent="0.25">
      <c r="A8" s="12" t="s">
        <v>5</v>
      </c>
      <c r="B8" s="13">
        <v>120729</v>
      </c>
      <c r="C8" s="13">
        <v>139599.65628</v>
      </c>
      <c r="D8" s="8">
        <f t="shared" si="0"/>
        <v>115.63059105931465</v>
      </c>
    </row>
    <row r="9" spans="1:4" ht="15.75" x14ac:dyDescent="0.25">
      <c r="A9" s="12" t="s">
        <v>6</v>
      </c>
      <c r="B9" s="13">
        <v>9800</v>
      </c>
      <c r="C9" s="13">
        <v>11787.99504</v>
      </c>
      <c r="D9" s="8"/>
    </row>
    <row r="10" spans="1:4" ht="15.75" x14ac:dyDescent="0.25">
      <c r="A10" s="12" t="s">
        <v>29</v>
      </c>
      <c r="B10" s="13">
        <v>1300</v>
      </c>
      <c r="C10" s="13">
        <v>1801.1890000000001</v>
      </c>
      <c r="D10" s="8">
        <f t="shared" si="0"/>
        <v>138.55300000000003</v>
      </c>
    </row>
    <row r="11" spans="1:4" ht="15.75" x14ac:dyDescent="0.25">
      <c r="A11" s="12" t="s">
        <v>7</v>
      </c>
      <c r="B11" s="13">
        <v>9824</v>
      </c>
      <c r="C11" s="13">
        <v>10225.721960000001</v>
      </c>
      <c r="D11" s="8">
        <f t="shared" si="0"/>
        <v>104.08918933224756</v>
      </c>
    </row>
    <row r="12" spans="1:4" ht="31.5" x14ac:dyDescent="0.25">
      <c r="A12" s="12" t="s">
        <v>8</v>
      </c>
      <c r="B12" s="13">
        <v>0</v>
      </c>
      <c r="C12" s="13">
        <v>0</v>
      </c>
      <c r="D12" s="8"/>
    </row>
    <row r="13" spans="1:4" ht="31.5" x14ac:dyDescent="0.25">
      <c r="A13" s="12" t="s">
        <v>9</v>
      </c>
      <c r="B13" s="13">
        <v>53415</v>
      </c>
      <c r="C13" s="13">
        <v>71432.308199999999</v>
      </c>
      <c r="D13" s="8">
        <f t="shared" si="0"/>
        <v>133.73080258354395</v>
      </c>
    </row>
    <row r="14" spans="1:4" ht="15.75" x14ac:dyDescent="0.25">
      <c r="A14" s="12" t="s">
        <v>10</v>
      </c>
      <c r="B14" s="13">
        <v>1627</v>
      </c>
      <c r="C14" s="13">
        <v>1628.8831700000001</v>
      </c>
      <c r="D14" s="8">
        <f t="shared" si="0"/>
        <v>100.11574492931776</v>
      </c>
    </row>
    <row r="15" spans="1:4" ht="15.75" x14ac:dyDescent="0.25">
      <c r="A15" s="12" t="s">
        <v>30</v>
      </c>
      <c r="B15" s="13">
        <v>500</v>
      </c>
      <c r="C15" s="13">
        <v>676.97982999999999</v>
      </c>
      <c r="D15" s="8">
        <f t="shared" si="0"/>
        <v>135.39596599999999</v>
      </c>
    </row>
    <row r="16" spans="1:4" ht="15.75" x14ac:dyDescent="0.25">
      <c r="A16" s="12" t="s">
        <v>11</v>
      </c>
      <c r="B16" s="13">
        <v>9140</v>
      </c>
      <c r="C16" s="13">
        <v>30651.14515</v>
      </c>
      <c r="D16" s="8">
        <f t="shared" si="0"/>
        <v>335.35169748358862</v>
      </c>
    </row>
    <row r="17" spans="1:4" ht="15.75" x14ac:dyDescent="0.25">
      <c r="A17" s="12" t="s">
        <v>12</v>
      </c>
      <c r="B17" s="13">
        <v>4366</v>
      </c>
      <c r="C17" s="13">
        <v>9914.0683300000001</v>
      </c>
      <c r="D17" s="8">
        <f t="shared" si="0"/>
        <v>227.07440059551075</v>
      </c>
    </row>
    <row r="18" spans="1:4" ht="15.75" x14ac:dyDescent="0.25">
      <c r="A18" s="12" t="s">
        <v>13</v>
      </c>
      <c r="B18" s="13">
        <v>1701</v>
      </c>
      <c r="C18" s="13">
        <v>1921.2095999999999</v>
      </c>
      <c r="D18" s="8">
        <f t="shared" si="0"/>
        <v>112.94589065255731</v>
      </c>
    </row>
    <row r="19" spans="1:4" s="9" customFormat="1" ht="15.75" x14ac:dyDescent="0.25">
      <c r="A19" s="6" t="s">
        <v>14</v>
      </c>
      <c r="B19" s="13">
        <v>1353948.2419799999</v>
      </c>
      <c r="C19" s="13">
        <v>1340035.5568299999</v>
      </c>
      <c r="D19" s="8">
        <f t="shared" si="0"/>
        <v>98.972435967740225</v>
      </c>
    </row>
    <row r="20" spans="1:4" s="9" customFormat="1" ht="15.75" x14ac:dyDescent="0.25">
      <c r="A20" s="6" t="s">
        <v>15</v>
      </c>
      <c r="B20" s="14">
        <f>B19+B5</f>
        <v>1916004.2419799999</v>
      </c>
      <c r="C20" s="14">
        <f>C19+C5</f>
        <v>1993578.8247199999</v>
      </c>
      <c r="D20" s="11">
        <f>C20/B20*100</f>
        <v>104.04876884092043</v>
      </c>
    </row>
    <row r="21" spans="1:4" s="18" customFormat="1" ht="15.75" x14ac:dyDescent="0.25">
      <c r="A21" s="15"/>
      <c r="B21" s="16"/>
      <c r="C21" s="16"/>
      <c r="D21" s="17"/>
    </row>
    <row r="22" spans="1:4" s="9" customFormat="1" ht="15.75" x14ac:dyDescent="0.25">
      <c r="A22" s="6" t="s">
        <v>16</v>
      </c>
      <c r="B22" s="19"/>
      <c r="C22" s="19"/>
      <c r="D22" s="8"/>
    </row>
    <row r="23" spans="1:4" s="9" customFormat="1" ht="15.75" x14ac:dyDescent="0.25">
      <c r="A23" s="6" t="s">
        <v>17</v>
      </c>
      <c r="B23" s="19">
        <f>B24+B25+B26+B27+B28</f>
        <v>136328.32500000001</v>
      </c>
      <c r="C23" s="19">
        <f>C24+C25+C26+C27+C28</f>
        <v>125748.60631</v>
      </c>
      <c r="D23" s="11">
        <f>C23/B23*100</f>
        <v>92.239530053640721</v>
      </c>
    </row>
    <row r="24" spans="1:4" ht="47.25" x14ac:dyDescent="0.25">
      <c r="A24" s="12" t="s">
        <v>31</v>
      </c>
      <c r="B24" s="20">
        <v>4947</v>
      </c>
      <c r="C24" s="20">
        <v>4213.6120600000004</v>
      </c>
      <c r="D24" s="8">
        <f t="shared" ref="D24:D68" si="1">C24/B24*100</f>
        <v>85.175097230644852</v>
      </c>
    </row>
    <row r="25" spans="1:4" ht="47.25" x14ac:dyDescent="0.25">
      <c r="A25" s="12" t="s">
        <v>32</v>
      </c>
      <c r="B25" s="20">
        <v>99903</v>
      </c>
      <c r="C25" s="20">
        <v>93282.081120000003</v>
      </c>
      <c r="D25" s="8">
        <f t="shared" si="1"/>
        <v>93.372652593015232</v>
      </c>
    </row>
    <row r="26" spans="1:4" ht="15.75" x14ac:dyDescent="0.25">
      <c r="A26" s="12" t="s">
        <v>33</v>
      </c>
      <c r="B26" s="20">
        <v>275</v>
      </c>
      <c r="C26" s="20">
        <v>275</v>
      </c>
      <c r="D26" s="8"/>
    </row>
    <row r="27" spans="1:4" ht="15.75" x14ac:dyDescent="0.25">
      <c r="A27" s="12" t="s">
        <v>34</v>
      </c>
      <c r="B27" s="20">
        <v>800</v>
      </c>
      <c r="C27" s="20"/>
      <c r="D27" s="8">
        <f t="shared" si="1"/>
        <v>0</v>
      </c>
    </row>
    <row r="28" spans="1:4" ht="15.75" x14ac:dyDescent="0.25">
      <c r="A28" s="12" t="s">
        <v>35</v>
      </c>
      <c r="B28" s="20">
        <v>30403.325000000001</v>
      </c>
      <c r="C28" s="20">
        <v>27977.913130000001</v>
      </c>
      <c r="D28" s="8">
        <f t="shared" si="1"/>
        <v>92.022544014511581</v>
      </c>
    </row>
    <row r="29" spans="1:4" s="9" customFormat="1" ht="15.75" x14ac:dyDescent="0.25">
      <c r="A29" s="6" t="s">
        <v>18</v>
      </c>
      <c r="B29" s="19">
        <f>B30</f>
        <v>1853.5</v>
      </c>
      <c r="C29" s="19">
        <f>C30</f>
        <v>1853.5</v>
      </c>
      <c r="D29" s="8">
        <f t="shared" si="1"/>
        <v>100</v>
      </c>
    </row>
    <row r="30" spans="1:4" ht="15.75" x14ac:dyDescent="0.25">
      <c r="A30" s="12" t="s">
        <v>36</v>
      </c>
      <c r="B30" s="20">
        <v>1853.5</v>
      </c>
      <c r="C30" s="20">
        <v>1853.5</v>
      </c>
      <c r="D30" s="8">
        <f t="shared" si="1"/>
        <v>100</v>
      </c>
    </row>
    <row r="31" spans="1:4" s="9" customFormat="1" ht="15.75" x14ac:dyDescent="0.25">
      <c r="A31" s="6" t="s">
        <v>19</v>
      </c>
      <c r="B31" s="19">
        <f>B32+B33</f>
        <v>3641.62</v>
      </c>
      <c r="C31" s="19">
        <f>C32+C33</f>
        <v>3534.38141</v>
      </c>
      <c r="D31" s="11">
        <f>C31/B31*100</f>
        <v>97.055195489919328</v>
      </c>
    </row>
    <row r="32" spans="1:4" ht="31.5" x14ac:dyDescent="0.25">
      <c r="A32" s="12" t="s">
        <v>37</v>
      </c>
      <c r="B32" s="20">
        <v>3426.2</v>
      </c>
      <c r="C32" s="20">
        <v>3318.9614099999999</v>
      </c>
      <c r="D32" s="8">
        <f t="shared" si="1"/>
        <v>96.870042904675728</v>
      </c>
    </row>
    <row r="33" spans="1:4" ht="15.75" x14ac:dyDescent="0.25">
      <c r="A33" s="12" t="s">
        <v>69</v>
      </c>
      <c r="B33" s="20">
        <v>215.42</v>
      </c>
      <c r="C33" s="20">
        <v>215.42</v>
      </c>
      <c r="D33" s="8">
        <f t="shared" si="1"/>
        <v>100</v>
      </c>
    </row>
    <row r="34" spans="1:4" s="9" customFormat="1" ht="15.75" x14ac:dyDescent="0.25">
      <c r="A34" s="6" t="s">
        <v>20</v>
      </c>
      <c r="B34" s="19">
        <f>SUM(B35:B39)</f>
        <v>149392.28309000001</v>
      </c>
      <c r="C34" s="19">
        <f>SUM(C35:C39)</f>
        <v>128154.21128</v>
      </c>
      <c r="D34" s="11">
        <f>C34/B34*100</f>
        <v>85.783688842076728</v>
      </c>
    </row>
    <row r="35" spans="1:4" ht="15.75" x14ac:dyDescent="0.25">
      <c r="A35" s="12" t="s">
        <v>63</v>
      </c>
      <c r="B35" s="20"/>
      <c r="C35" s="20"/>
      <c r="D35" s="8"/>
    </row>
    <row r="36" spans="1:4" ht="15.75" x14ac:dyDescent="0.25">
      <c r="A36" s="12" t="s">
        <v>38</v>
      </c>
      <c r="B36" s="20">
        <v>8741.6</v>
      </c>
      <c r="C36" s="20">
        <v>7418.9245199999996</v>
      </c>
      <c r="D36" s="8">
        <f t="shared" si="1"/>
        <v>84.869183215887247</v>
      </c>
    </row>
    <row r="37" spans="1:4" ht="15.75" x14ac:dyDescent="0.25">
      <c r="A37" s="12" t="s">
        <v>39</v>
      </c>
      <c r="B37" s="20">
        <v>270</v>
      </c>
      <c r="C37" s="20">
        <v>270</v>
      </c>
      <c r="D37" s="8">
        <f t="shared" si="1"/>
        <v>100</v>
      </c>
    </row>
    <row r="38" spans="1:4" ht="15.75" x14ac:dyDescent="0.25">
      <c r="A38" s="12" t="s">
        <v>40</v>
      </c>
      <c r="B38" s="20">
        <v>112150.49400999999</v>
      </c>
      <c r="C38" s="20">
        <v>94147.128519999998</v>
      </c>
      <c r="D38" s="8">
        <f t="shared" si="1"/>
        <v>83.947136703299137</v>
      </c>
    </row>
    <row r="39" spans="1:4" ht="15.75" x14ac:dyDescent="0.25">
      <c r="A39" s="12" t="s">
        <v>41</v>
      </c>
      <c r="B39" s="20">
        <v>28230.18908</v>
      </c>
      <c r="C39" s="20">
        <v>26318.158240000001</v>
      </c>
      <c r="D39" s="8">
        <f t="shared" si="1"/>
        <v>93.226999526706678</v>
      </c>
    </row>
    <row r="40" spans="1:4" s="9" customFormat="1" ht="15.75" x14ac:dyDescent="0.25">
      <c r="A40" s="6" t="s">
        <v>21</v>
      </c>
      <c r="B40" s="19">
        <f>B41+B42+B43+B44</f>
        <v>264722.05465999997</v>
      </c>
      <c r="C40" s="19">
        <f>C41+C42+C43+C44</f>
        <v>196810.32077999998</v>
      </c>
      <c r="D40" s="11">
        <f>C40/B40*100</f>
        <v>74.3460234292819</v>
      </c>
    </row>
    <row r="41" spans="1:4" ht="15.75" x14ac:dyDescent="0.25">
      <c r="A41" s="12" t="s">
        <v>42</v>
      </c>
      <c r="B41" s="20">
        <v>4537.3649999999998</v>
      </c>
      <c r="C41" s="20">
        <v>4298.74316</v>
      </c>
      <c r="D41" s="8">
        <f t="shared" si="1"/>
        <v>94.740960006523608</v>
      </c>
    </row>
    <row r="42" spans="1:4" ht="15.75" x14ac:dyDescent="0.25">
      <c r="A42" s="12" t="s">
        <v>43</v>
      </c>
      <c r="B42" s="20">
        <v>143572.44826</v>
      </c>
      <c r="C42" s="20">
        <v>86832.948439999993</v>
      </c>
      <c r="D42" s="8">
        <f t="shared" si="1"/>
        <v>60.480231055718569</v>
      </c>
    </row>
    <row r="43" spans="1:4" ht="15.75" x14ac:dyDescent="0.25">
      <c r="A43" s="12" t="s">
        <v>44</v>
      </c>
      <c r="B43" s="20">
        <v>110556.39492999999</v>
      </c>
      <c r="C43" s="20">
        <v>99622.782709999999</v>
      </c>
      <c r="D43" s="8">
        <f t="shared" si="1"/>
        <v>90.110375589831122</v>
      </c>
    </row>
    <row r="44" spans="1:4" ht="15.75" x14ac:dyDescent="0.25">
      <c r="A44" s="12" t="s">
        <v>45</v>
      </c>
      <c r="B44" s="20">
        <v>6055.8464700000004</v>
      </c>
      <c r="C44" s="20">
        <v>6055.8464700000004</v>
      </c>
      <c r="D44" s="8">
        <f t="shared" si="1"/>
        <v>100</v>
      </c>
    </row>
    <row r="45" spans="1:4" s="9" customFormat="1" ht="15.75" x14ac:dyDescent="0.25">
      <c r="A45" s="6" t="s">
        <v>67</v>
      </c>
      <c r="B45" s="19">
        <f>B46</f>
        <v>9740</v>
      </c>
      <c r="C45" s="19">
        <f>C46</f>
        <v>9632.69938</v>
      </c>
      <c r="D45" s="11">
        <f>C45/B45*100</f>
        <v>98.898350924024641</v>
      </c>
    </row>
    <row r="46" spans="1:4" ht="15.75" x14ac:dyDescent="0.25">
      <c r="A46" s="12" t="s">
        <v>68</v>
      </c>
      <c r="B46" s="20">
        <v>9740</v>
      </c>
      <c r="C46" s="20">
        <v>9632.69938</v>
      </c>
      <c r="D46" s="8">
        <f t="shared" si="1"/>
        <v>98.898350924024641</v>
      </c>
    </row>
    <row r="47" spans="1:4" s="9" customFormat="1" ht="15.75" x14ac:dyDescent="0.25">
      <c r="A47" s="6" t="s">
        <v>22</v>
      </c>
      <c r="B47" s="19">
        <f>SUM(B48:B53)</f>
        <v>1167167.25841</v>
      </c>
      <c r="C47" s="19">
        <f>SUM(C48:C53)</f>
        <v>1156196.4447500003</v>
      </c>
      <c r="D47" s="11">
        <f>C47/B47*100</f>
        <v>99.060047856813171</v>
      </c>
    </row>
    <row r="48" spans="1:4" ht="15.75" x14ac:dyDescent="0.25">
      <c r="A48" s="12" t="s">
        <v>46</v>
      </c>
      <c r="B48" s="20">
        <v>395687.53367999999</v>
      </c>
      <c r="C48" s="20">
        <v>392151.39662000001</v>
      </c>
      <c r="D48" s="8">
        <f t="shared" si="1"/>
        <v>99.106330940701383</v>
      </c>
    </row>
    <row r="49" spans="1:4" ht="15.75" x14ac:dyDescent="0.25">
      <c r="A49" s="12" t="s">
        <v>47</v>
      </c>
      <c r="B49" s="20">
        <v>593887.82472999999</v>
      </c>
      <c r="C49" s="20">
        <v>589558.72501000005</v>
      </c>
      <c r="D49" s="8">
        <f t="shared" si="1"/>
        <v>99.271057674575474</v>
      </c>
    </row>
    <row r="50" spans="1:4" ht="15.75" x14ac:dyDescent="0.25">
      <c r="A50" s="12" t="s">
        <v>64</v>
      </c>
      <c r="B50" s="20">
        <v>105886.2</v>
      </c>
      <c r="C50" s="20">
        <v>104691.97523</v>
      </c>
      <c r="D50" s="8">
        <f t="shared" si="1"/>
        <v>98.872162028668512</v>
      </c>
    </row>
    <row r="51" spans="1:4" ht="15.75" customHeight="1" x14ac:dyDescent="0.25">
      <c r="A51" s="12" t="s">
        <v>48</v>
      </c>
      <c r="B51" s="20"/>
      <c r="C51" s="20"/>
      <c r="D51" s="8"/>
    </row>
    <row r="52" spans="1:4" ht="15.75" x14ac:dyDescent="0.25">
      <c r="A52" s="12" t="s">
        <v>50</v>
      </c>
      <c r="B52" s="20">
        <v>35098.199999999997</v>
      </c>
      <c r="C52" s="20">
        <v>35077.114999999998</v>
      </c>
      <c r="D52" s="8">
        <f t="shared" si="1"/>
        <v>99.939925694195139</v>
      </c>
    </row>
    <row r="53" spans="1:4" ht="15.75" x14ac:dyDescent="0.25">
      <c r="A53" s="21" t="s">
        <v>49</v>
      </c>
      <c r="B53" s="20">
        <v>36607.5</v>
      </c>
      <c r="C53" s="20">
        <v>34717.232889999999</v>
      </c>
      <c r="D53" s="8">
        <f t="shared" si="1"/>
        <v>94.836393881035306</v>
      </c>
    </row>
    <row r="54" spans="1:4" s="9" customFormat="1" ht="15.75" x14ac:dyDescent="0.25">
      <c r="A54" s="6" t="s">
        <v>23</v>
      </c>
      <c r="B54" s="19">
        <f>B55</f>
        <v>97279.431070000006</v>
      </c>
      <c r="C54" s="19">
        <f>C55</f>
        <v>96185.476259999996</v>
      </c>
      <c r="D54" s="11">
        <f>C54/B54*100</f>
        <v>98.875451060961865</v>
      </c>
    </row>
    <row r="55" spans="1:4" ht="15.75" x14ac:dyDescent="0.25">
      <c r="A55" s="12" t="s">
        <v>51</v>
      </c>
      <c r="B55" s="20">
        <v>97279.431070000006</v>
      </c>
      <c r="C55" s="20">
        <v>96185.476259999996</v>
      </c>
      <c r="D55" s="8">
        <f t="shared" si="1"/>
        <v>98.875451060961865</v>
      </c>
    </row>
    <row r="56" spans="1:4" s="9" customFormat="1" ht="15.75" x14ac:dyDescent="0.25">
      <c r="A56" s="6" t="s">
        <v>60</v>
      </c>
      <c r="B56" s="19">
        <f>B57+B58+B59</f>
        <v>138131.11145999999</v>
      </c>
      <c r="C56" s="19">
        <f>C57+C58+C59</f>
        <v>132410.80171999999</v>
      </c>
      <c r="D56" s="11">
        <f>C56/B56*100</f>
        <v>95.858782515004606</v>
      </c>
    </row>
    <row r="57" spans="1:4" ht="15.75" x14ac:dyDescent="0.25">
      <c r="A57" s="12" t="s">
        <v>52</v>
      </c>
      <c r="B57" s="20">
        <v>651.19241999999997</v>
      </c>
      <c r="C57" s="20">
        <v>616.20518000000004</v>
      </c>
      <c r="D57" s="8">
        <f t="shared" si="1"/>
        <v>94.627204045157669</v>
      </c>
    </row>
    <row r="58" spans="1:4" ht="15.75" x14ac:dyDescent="0.25">
      <c r="A58" s="12" t="s">
        <v>53</v>
      </c>
      <c r="B58" s="20">
        <v>27901.565419999999</v>
      </c>
      <c r="C58" s="20">
        <v>27408.305319999999</v>
      </c>
      <c r="D58" s="8">
        <f t="shared" si="1"/>
        <v>98.232141843746064</v>
      </c>
    </row>
    <row r="59" spans="1:4" ht="15.75" x14ac:dyDescent="0.25">
      <c r="A59" s="12" t="s">
        <v>54</v>
      </c>
      <c r="B59" s="20">
        <v>109578.35361999999</v>
      </c>
      <c r="C59" s="20">
        <v>104386.29122</v>
      </c>
      <c r="D59" s="8">
        <f t="shared" si="1"/>
        <v>95.261780973635339</v>
      </c>
    </row>
    <row r="60" spans="1:4" s="9" customFormat="1" ht="15.75" x14ac:dyDescent="0.25">
      <c r="A60" s="6" t="s">
        <v>24</v>
      </c>
      <c r="B60" s="19">
        <f>B61</f>
        <v>53957.319000000003</v>
      </c>
      <c r="C60" s="19">
        <f>C61</f>
        <v>53241.153319999998</v>
      </c>
      <c r="D60" s="11">
        <f>C60/B60*100</f>
        <v>98.672718190464565</v>
      </c>
    </row>
    <row r="61" spans="1:4" ht="15.75" x14ac:dyDescent="0.25">
      <c r="A61" s="12" t="s">
        <v>55</v>
      </c>
      <c r="B61" s="20">
        <v>53957.319000000003</v>
      </c>
      <c r="C61" s="20">
        <v>53241.153319999998</v>
      </c>
      <c r="D61" s="8">
        <f t="shared" si="1"/>
        <v>98.672718190464565</v>
      </c>
    </row>
    <row r="62" spans="1:4" s="9" customFormat="1" ht="15.75" x14ac:dyDescent="0.25">
      <c r="A62" s="6" t="s">
        <v>25</v>
      </c>
      <c r="B62" s="19">
        <f>B63+B64</f>
        <v>4195</v>
      </c>
      <c r="C62" s="19">
        <f>C63+C64</f>
        <v>4194.9960000000001</v>
      </c>
      <c r="D62" s="8">
        <f t="shared" si="1"/>
        <v>99.999904648390952</v>
      </c>
    </row>
    <row r="63" spans="1:4" ht="15.75" x14ac:dyDescent="0.25">
      <c r="A63" s="12" t="s">
        <v>56</v>
      </c>
      <c r="B63" s="20">
        <v>3150</v>
      </c>
      <c r="C63" s="20">
        <v>3150</v>
      </c>
      <c r="D63" s="8">
        <f t="shared" si="1"/>
        <v>100</v>
      </c>
    </row>
    <row r="64" spans="1:4" ht="15.75" x14ac:dyDescent="0.25">
      <c r="A64" s="12" t="s">
        <v>57</v>
      </c>
      <c r="B64" s="20">
        <v>1045</v>
      </c>
      <c r="C64" s="20">
        <v>1044.9960000000001</v>
      </c>
      <c r="D64" s="8">
        <f t="shared" si="1"/>
        <v>99.999617224880382</v>
      </c>
    </row>
    <row r="65" spans="1:4" s="9" customFormat="1" ht="31.5" x14ac:dyDescent="0.25">
      <c r="A65" s="6" t="s">
        <v>59</v>
      </c>
      <c r="B65" s="19">
        <f>B66+B68+B67</f>
        <v>65379.204720000002</v>
      </c>
      <c r="C65" s="19">
        <f>C66+C68+C67</f>
        <v>64799.388810000004</v>
      </c>
      <c r="D65" s="11">
        <f>C65/B65*100</f>
        <v>99.113149337800635</v>
      </c>
    </row>
    <row r="66" spans="1:4" s="9" customFormat="1" ht="31.5" x14ac:dyDescent="0.25">
      <c r="A66" s="12" t="s">
        <v>58</v>
      </c>
      <c r="B66" s="20">
        <v>55612</v>
      </c>
      <c r="C66" s="20">
        <v>55612</v>
      </c>
      <c r="D66" s="8">
        <f t="shared" si="1"/>
        <v>100</v>
      </c>
    </row>
    <row r="67" spans="1:4" s="9" customFormat="1" ht="15.75" x14ac:dyDescent="0.25">
      <c r="A67" s="12" t="s">
        <v>70</v>
      </c>
      <c r="B67" s="20">
        <v>2490.3000000000002</v>
      </c>
      <c r="C67" s="20">
        <v>2490.3000000000002</v>
      </c>
      <c r="D67" s="8">
        <f t="shared" si="1"/>
        <v>100</v>
      </c>
    </row>
    <row r="68" spans="1:4" s="9" customFormat="1" ht="15.75" x14ac:dyDescent="0.25">
      <c r="A68" s="12" t="s">
        <v>61</v>
      </c>
      <c r="B68" s="20">
        <v>7276.9047200000005</v>
      </c>
      <c r="C68" s="20">
        <v>6697.0888100000002</v>
      </c>
      <c r="D68" s="8">
        <f t="shared" si="1"/>
        <v>92.032107986704531</v>
      </c>
    </row>
    <row r="69" spans="1:4" ht="15.75" x14ac:dyDescent="0.25">
      <c r="A69" s="6" t="s">
        <v>26</v>
      </c>
      <c r="B69" s="19">
        <f>B65+B62+B60+B56+B54+B47+B40+B34+B31+B29+B23+B45</f>
        <v>2091787.1074099999</v>
      </c>
      <c r="C69" s="19">
        <f>C65+C62+C60+C56+C54+C47+C40+C34+C31+C29+C23+C45</f>
        <v>1972761.9800199999</v>
      </c>
      <c r="D69" s="11">
        <f>C69/B69*100</f>
        <v>94.309883306558191</v>
      </c>
    </row>
    <row r="70" spans="1:4" ht="15.75" x14ac:dyDescent="0.25">
      <c r="A70" s="6" t="s">
        <v>27</v>
      </c>
      <c r="B70" s="19">
        <f>B20-B69</f>
        <v>-175782.86543000001</v>
      </c>
      <c r="C70" s="19">
        <f>C20-C69</f>
        <v>20816.844700000016</v>
      </c>
      <c r="D70" s="19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2020-01-11T09:57:57Z</dcterms:modified>
</cp:coreProperties>
</file>