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Проект\2024\апрель\Исполнение 1 год\Материалы к отчету 2023года\"/>
    </mc:Choice>
  </mc:AlternateContent>
  <xr:revisionPtr revIDLastSave="0" documentId="13_ncr:1_{289DE7D0-B7BA-4896-8CEA-C84297C9F922}" xr6:coauthVersionLast="45" xr6:coauthVersionMax="45" xr10:uidLastSave="{00000000-0000-0000-0000-000000000000}"/>
  <bookViews>
    <workbookView xWindow="2640" yWindow="75" windowWidth="24330" windowHeight="14220" xr2:uid="{00000000-000D-0000-FFFF-FFFF00000000}"/>
  </bookViews>
  <sheets>
    <sheet name="Лист1" sheetId="1" r:id="rId1"/>
  </sheets>
  <definedNames>
    <definedName name="_xlnm.Print_Area" localSheetId="0">Лист1!$A$1:$K$25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H19" i="1"/>
  <c r="F9" i="1"/>
  <c r="G23" i="1"/>
  <c r="G24" i="1"/>
  <c r="H23" i="1"/>
  <c r="H24" i="1"/>
  <c r="E23" i="1"/>
  <c r="E24" i="1"/>
  <c r="F23" i="1"/>
  <c r="F24" i="1"/>
  <c r="C25" i="1"/>
  <c r="D25" i="1"/>
  <c r="G25" i="1" s="1"/>
  <c r="B25" i="1"/>
  <c r="F25" i="1" l="1"/>
  <c r="H25" i="1"/>
  <c r="H22" i="1"/>
  <c r="F10" i="1"/>
  <c r="E21" i="1"/>
  <c r="E22" i="1"/>
  <c r="F21" i="1"/>
  <c r="F22" i="1"/>
  <c r="F18" i="1" l="1"/>
  <c r="J20" i="1" l="1"/>
  <c r="K20" i="1" s="1"/>
  <c r="H20" i="1"/>
  <c r="G20" i="1"/>
  <c r="F20" i="1"/>
  <c r="E20" i="1"/>
  <c r="F19" i="1" l="1"/>
  <c r="H18" i="1"/>
  <c r="H13" i="1"/>
  <c r="E13" i="1"/>
  <c r="F11" i="1"/>
  <c r="H12" i="1"/>
  <c r="H21" i="1" l="1"/>
  <c r="H17" i="1" l="1"/>
  <c r="E9" i="1"/>
  <c r="G22" i="1" l="1"/>
  <c r="G21" i="1"/>
  <c r="G19" i="1"/>
  <c r="G18" i="1"/>
  <c r="G17" i="1"/>
  <c r="H16" i="1"/>
  <c r="G16" i="1"/>
  <c r="H15" i="1"/>
  <c r="G15" i="1"/>
  <c r="H14" i="1"/>
  <c r="G14" i="1"/>
  <c r="G13" i="1"/>
  <c r="G12" i="1"/>
  <c r="H11" i="1"/>
  <c r="G11" i="1"/>
  <c r="H10" i="1"/>
  <c r="G10" i="1"/>
  <c r="H9" i="1"/>
  <c r="G9" i="1"/>
  <c r="E19" i="1"/>
  <c r="E18" i="1"/>
  <c r="F17" i="1"/>
  <c r="E17" i="1"/>
  <c r="F16" i="1"/>
  <c r="E16" i="1"/>
  <c r="F15" i="1"/>
  <c r="E15" i="1"/>
  <c r="F14" i="1"/>
  <c r="E14" i="1"/>
  <c r="F12" i="1"/>
  <c r="E12" i="1"/>
  <c r="E11" i="1"/>
  <c r="E10" i="1"/>
  <c r="E25" i="1" l="1"/>
  <c r="J18" i="1"/>
  <c r="J22" i="1"/>
  <c r="J9" i="1"/>
  <c r="K9" i="1" s="1"/>
  <c r="J10" i="1" l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9" i="1"/>
  <c r="K19" i="1" s="1"/>
  <c r="J21" i="1"/>
  <c r="K21" i="1" s="1"/>
  <c r="J25" i="1" l="1"/>
  <c r="K25" i="1" s="1"/>
</calcChain>
</file>

<file path=xl/sharedStrings.xml><?xml version="1.0" encoding="utf-8"?>
<sst xmlns="http://schemas.openxmlformats.org/spreadsheetml/2006/main" count="49" uniqueCount="41">
  <si>
    <t/>
  </si>
  <si>
    <t xml:space="preserve">Всего </t>
  </si>
  <si>
    <t>Наименование муниципальной программы</t>
  </si>
  <si>
    <t>Ед.изм.: тыс.руб.</t>
  </si>
  <si>
    <t>Темп прироста исполнения к утвержденному плану</t>
  </si>
  <si>
    <t>%</t>
  </si>
  <si>
    <t>тыс.рублей</t>
  </si>
  <si>
    <t>Темп прироста исполнения к уточненному плану</t>
  </si>
  <si>
    <t>Пояснения различий между первоначально утвержденными показателями расходов и их фактическими значениями (если процент отклонения составил 5% и более )</t>
  </si>
  <si>
    <t>Х</t>
  </si>
  <si>
    <t xml:space="preserve">Дополнительное выделение средств дотации на выравнивание бюджетной обеспеченности </t>
  </si>
  <si>
    <t>Муниципальная программа «Развитие системы образования муниципального района Мелеузовский район Республики Башкортостан»</t>
  </si>
  <si>
    <t>Муниципальная программа «Управление муниципальными финансами и муниципальным долгом муниципального района Мелеузовский район Республики Башкортсотан на очередной финансовый год и на плановый период, формирование отчетности об исполнении бюджета муниципального образования»</t>
  </si>
  <si>
    <t>Муниципальная программа «Развитие молодежной политики, физкультуры и спорта в муниципальном районе Мелеузовский район Республики Башкортостан»</t>
  </si>
  <si>
    <t>Муниципальная программа  "Поддержка социально-ориентированных некоммерческих организаций в муниципальном районе Мелеузовский район Республики Башкортостан"</t>
  </si>
  <si>
    <t>Муниципальная программа «Развитие и поддержка малого и среднего предпринимательства в муниципальном районе Мелеузовский район Республики Башкортостан»</t>
  </si>
  <si>
    <t>Муниципальная программа «Развитие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Башкортостан»</t>
  </si>
  <si>
    <t>Муниципальная программа «Развитие культуры в муниципальном районе Мелеузовский район Республики Башкортостан»</t>
  </si>
  <si>
    <t>Муниципальная программа "Развитие муниципального управления в муниципальном районе Мелеузовский район Республики Башкортостан"</t>
  </si>
  <si>
    <t>Муниципальная программа «Развитие системы жилищно-коммунального хозяйства, строительного комплекса, землеустройства и экологии муниципального района Мелеузовский район Республики Башкортостан»</t>
  </si>
  <si>
    <t>Муниципальная программа «Дорожное хозяйство и транспортное обслуживание муниципального района Мелеузовский район Республики Башкортостан»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</si>
  <si>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Башкортостан»</t>
  </si>
  <si>
    <t>Муниципальная программа «Обеспечение общественной безопасности в муниципальном районе Мелеузовский район Республики Башкортостан»</t>
  </si>
  <si>
    <t>Муниципальня программа «Реализация государственной национальной политики в муниципальном районе Мелеузовский район Республики Башкортостан»</t>
  </si>
  <si>
    <t>Муниципальня программа "Комплексное развитие сельских территорий муниципального района Мелеузовский район Республики Башкортостан "</t>
  </si>
  <si>
    <t>Увеличение произошло в связи с расходами на реализацию проектов развития общественной инфраструктуры, основанных на местных инициативах, по ремонту дорог.</t>
  </si>
  <si>
    <t>Сведения о фактически произведенных расходах на реализацию муниципальных программ в сравнении с первоначальным (установленным) решением о бюджете муниципального района Мелеузовский район Республики Башкортостан за 2023 год</t>
  </si>
  <si>
    <t xml:space="preserve">Утвержденный  план на 2023 год </t>
  </si>
  <si>
    <t>Уточнённый план на 2023 год</t>
  </si>
  <si>
    <t>Кассовые расходы за 2023 год</t>
  </si>
  <si>
    <t>Муниципальная программа "Использование и охрана земель на территории муниципального района Мелеузовский район Республики Башкортостан"</t>
  </si>
  <si>
    <t>Муниципальная программа "Формирование законопослушного поведения участников дорожного движения в муниципальном районе Мелеузовский район Республики Башкортостан"</t>
  </si>
  <si>
    <t>Увеличение расходов связано с увеличением расходов на предоставление:
- субсидий на выполнение муниципального задания муниципальным учреждениям спорта (увеличение целевого показателя заработной платы для отдельных категорий работников бюджетной сферы, проведение ремонта и материально-техническое оснащение)</t>
  </si>
  <si>
    <t>Выделены субсидии на поддержку мероприятий муниципальных программ развития субъектов малого и среднего предпринимательства, а также физических лиц, применяющих специальный налоговый режим "Налог на профессиональный доход"</t>
  </si>
  <si>
    <t xml:space="preserve">Увеличение расходов связано с увеличением расходов на предоставление:
- субсидий на выполнение муниципального задания муниципальным учреждениям культуры (увеличение целевого показателя заработной платы для отдельных категорий работников бюджетной сферы, проведение ремонта и материально-техническое оснащение)
- предоставление субсидий на реализацию проектов развития общественной инфраструктуры, основанных на местных инициативах,   по капитальному ремонту ограждения СДК с.Дарьино </t>
  </si>
  <si>
    <t>Увеличение расходов связано с содержанием и ремонтом имущества казны</t>
  </si>
  <si>
    <t>Дополнительно выделено на выполнение работ по ликвидации несанкционированных свалок на территории муниципального района.</t>
  </si>
  <si>
    <t xml:space="preserve">Отсутствие расходов в связи с отсутствием мероприятий. </t>
  </si>
  <si>
    <t>Сокращение в соответствии с Распоряжением Правительства Республики Башкортостан от 24.04.2023 № 418-р 'О перераспределении средств бюджета Республики Башкортостан (Субвенции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ям))</t>
  </si>
  <si>
    <t>Дополнительно выделено в соответствии с Распоряжением Правительства Республики Башкортостан от 21.02.2023 № 120-р 'О внесении изменений в распределение субсидий бюджетам муниципальных районов Республики Башкортостан на улучшение жилищных условий граждан, проживающих на сельских территориях, на 2023 год и на плановый период 2024 и 2025 годов. (Субсидии на улучшение жилищных условий граждан, проживающих на сельских территориях)</t>
  </si>
  <si>
    <t xml:space="preserve">Дополнительное выделение средств на осуществление расходов по капитальному ремонту в сфере ЖКХ, в т.ч. для подведения инженерных коммуникаций к почтовым отделениям и ФАПам в сельских поселениях,  реализацию проектов развития общественной инфраструктуры, основанных на местных инициативах, иных межбюджетных трансфертов на фин-ие расх., свазанных с уплатой лизинговых платежей на закупку коммунальной техники.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</si>
</sst>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/>
    <xf numFmtId="164" fontId="2" fillId="0" borderId="1" xfId="0" applyNumberFormat="1" applyFont="1" applyBorder="1" applyAlignment="1">
      <alignment horizontal="center" vertical="center" shrinkToFit="1"/>
    </xf>
    <xf numFmtId="164" fontId="2" fillId="0" borderId="0" xfId="0" applyNumberFormat="1" applyFont="1"/>
    <xf numFmtId="165" fontId="2" fillId="0" borderId="1" xfId="0" applyNumberFormat="1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shrinkToFit="1"/>
    </xf>
    <xf numFmtId="165" fontId="2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 shrinkToFit="1"/>
    </xf>
    <xf numFmtId="49" fontId="1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view="pageBreakPreview" zoomScale="112" zoomScaleNormal="100" zoomScaleSheetLayoutView="112" workbookViewId="0">
      <pane xSplit="1" ySplit="7" topLeftCell="D20" activePane="bottomRight" state="frozen"/>
      <selection pane="topRight" activeCell="B1" sqref="B1"/>
      <selection pane="bottomLeft" activeCell="A8" sqref="A8"/>
      <selection pane="bottomRight" activeCell="I22" sqref="I22"/>
    </sheetView>
  </sheetViews>
  <sheetFormatPr defaultRowHeight="15" x14ac:dyDescent="0.25"/>
  <cols>
    <col min="1" max="1" width="50.140625" style="1" customWidth="1"/>
    <col min="2" max="2" width="23.28515625" style="1" bestFit="1" customWidth="1"/>
    <col min="3" max="3" width="22" style="1" customWidth="1"/>
    <col min="4" max="4" width="19" style="1" customWidth="1"/>
    <col min="5" max="5" width="14.42578125" style="1" customWidth="1"/>
    <col min="6" max="6" width="8.7109375" style="1" bestFit="1" customWidth="1"/>
    <col min="7" max="7" width="13.42578125" style="1" customWidth="1"/>
    <col min="8" max="8" width="13.140625" style="1" customWidth="1"/>
    <col min="9" max="9" width="59.7109375" style="1" customWidth="1"/>
    <col min="10" max="10" width="13.42578125" style="1" hidden="1" customWidth="1"/>
    <col min="11" max="11" width="6.140625" style="1" hidden="1" customWidth="1"/>
    <col min="12" max="16384" width="9.140625" style="1"/>
  </cols>
  <sheetData>
    <row r="1" spans="1:11" x14ac:dyDescent="0.25">
      <c r="A1" s="18"/>
      <c r="B1" s="18"/>
      <c r="C1" s="19"/>
      <c r="D1" s="19"/>
      <c r="E1" s="19"/>
      <c r="F1" s="19"/>
      <c r="G1" s="19"/>
      <c r="H1" s="19"/>
      <c r="I1" s="19"/>
    </row>
    <row r="2" spans="1:11" ht="4.5" customHeight="1" x14ac:dyDescent="0.25">
      <c r="A2" s="18" t="s">
        <v>0</v>
      </c>
      <c r="B2" s="18"/>
      <c r="C2" s="19"/>
      <c r="D2" s="19"/>
      <c r="E2" s="19"/>
      <c r="F2" s="19"/>
      <c r="G2" s="19"/>
      <c r="H2" s="19"/>
      <c r="I2" s="19"/>
    </row>
    <row r="3" spans="1:11" ht="33" customHeight="1" x14ac:dyDescent="0.25">
      <c r="A3" s="20" t="s">
        <v>26</v>
      </c>
      <c r="B3" s="20"/>
      <c r="C3" s="21"/>
      <c r="D3" s="21"/>
      <c r="E3" s="21"/>
      <c r="F3" s="21"/>
      <c r="G3" s="21"/>
      <c r="H3" s="21"/>
      <c r="I3" s="21"/>
    </row>
    <row r="4" spans="1:11" x14ac:dyDescent="0.25">
      <c r="A4" s="22" t="s">
        <v>0</v>
      </c>
      <c r="B4" s="22"/>
      <c r="C4" s="23"/>
      <c r="D4" s="23"/>
      <c r="E4" s="23"/>
      <c r="F4" s="23"/>
      <c r="G4" s="23"/>
      <c r="H4" s="23"/>
      <c r="I4" s="23"/>
    </row>
    <row r="5" spans="1:11" x14ac:dyDescent="0.25">
      <c r="A5" s="24" t="s">
        <v>3</v>
      </c>
      <c r="B5" s="24"/>
      <c r="C5" s="25"/>
      <c r="D5" s="25"/>
      <c r="E5" s="25"/>
      <c r="F5" s="25"/>
      <c r="G5" s="25"/>
      <c r="H5" s="25"/>
      <c r="I5" s="25"/>
    </row>
    <row r="6" spans="1:11" ht="57.75" customHeight="1" x14ac:dyDescent="0.25">
      <c r="A6" s="26" t="s">
        <v>2</v>
      </c>
      <c r="B6" s="26" t="s">
        <v>27</v>
      </c>
      <c r="C6" s="26" t="s">
        <v>28</v>
      </c>
      <c r="D6" s="26" t="s">
        <v>29</v>
      </c>
      <c r="E6" s="28" t="s">
        <v>4</v>
      </c>
      <c r="F6" s="29"/>
      <c r="G6" s="28" t="s">
        <v>7</v>
      </c>
      <c r="H6" s="29"/>
      <c r="I6" s="30" t="s">
        <v>8</v>
      </c>
    </row>
    <row r="7" spans="1:11" ht="23.25" customHeight="1" x14ac:dyDescent="0.25">
      <c r="A7" s="27"/>
      <c r="B7" s="32"/>
      <c r="C7" s="32"/>
      <c r="D7" s="32"/>
      <c r="E7" s="9" t="s">
        <v>6</v>
      </c>
      <c r="F7" s="9" t="s">
        <v>5</v>
      </c>
      <c r="G7" s="9" t="s">
        <v>6</v>
      </c>
      <c r="H7" s="9" t="s">
        <v>5</v>
      </c>
      <c r="I7" s="31"/>
    </row>
    <row r="8" spans="1:11" ht="13.5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7">
        <v>9</v>
      </c>
    </row>
    <row r="9" spans="1:11" ht="50.25" customHeight="1" x14ac:dyDescent="0.25">
      <c r="A9" s="2" t="s">
        <v>11</v>
      </c>
      <c r="B9" s="12">
        <v>1405689.17402</v>
      </c>
      <c r="C9" s="12">
        <v>1428817.66316</v>
      </c>
      <c r="D9" s="13">
        <v>1426058.8564500001</v>
      </c>
      <c r="E9" s="6">
        <f>D9-B9</f>
        <v>20369.682430000044</v>
      </c>
      <c r="F9" s="8">
        <f>(D9/B9*100)-100</f>
        <v>1.4490886610264369</v>
      </c>
      <c r="G9" s="6">
        <f>D9-C9</f>
        <v>-2758.8067099999171</v>
      </c>
      <c r="H9" s="4">
        <f>(D9/C9*100)-100</f>
        <v>-0.19308318906826116</v>
      </c>
      <c r="I9" s="10" t="s">
        <v>9</v>
      </c>
      <c r="J9" s="5" t="e">
        <f>D9-#REF!</f>
        <v>#REF!</v>
      </c>
      <c r="K9" s="1" t="e">
        <f t="shared" ref="K9:K17" si="0">J9/D9%</f>
        <v>#REF!</v>
      </c>
    </row>
    <row r="10" spans="1:11" ht="105" x14ac:dyDescent="0.25">
      <c r="A10" s="2" t="s">
        <v>12</v>
      </c>
      <c r="B10" s="12">
        <v>169324</v>
      </c>
      <c r="C10" s="12">
        <v>179522.9528</v>
      </c>
      <c r="D10" s="13">
        <v>179123.30413999999</v>
      </c>
      <c r="E10" s="6">
        <f t="shared" ref="E10:E19" si="1">D10-B10</f>
        <v>9799.3041399999929</v>
      </c>
      <c r="F10" s="8">
        <f>(D10/B10*100)-100</f>
        <v>5.7873096194278446</v>
      </c>
      <c r="G10" s="6">
        <f t="shared" ref="G10:G25" si="2">D10-C10</f>
        <v>-399.6486600000062</v>
      </c>
      <c r="H10" s="4">
        <f t="shared" ref="H10:H19" si="3">(D10/C10*100)-100</f>
        <v>-0.22261702682956752</v>
      </c>
      <c r="I10" s="14" t="s">
        <v>10</v>
      </c>
      <c r="J10" s="5" t="e">
        <f>D10-#REF!</f>
        <v>#REF!</v>
      </c>
      <c r="K10" s="1" t="e">
        <f t="shared" si="0"/>
        <v>#REF!</v>
      </c>
    </row>
    <row r="11" spans="1:11" ht="76.5" x14ac:dyDescent="0.25">
      <c r="A11" s="2" t="s">
        <v>13</v>
      </c>
      <c r="B11" s="12">
        <v>59020</v>
      </c>
      <c r="C11" s="12">
        <v>65631</v>
      </c>
      <c r="D11" s="13">
        <v>64350.519</v>
      </c>
      <c r="E11" s="6">
        <f t="shared" si="1"/>
        <v>5330.5190000000002</v>
      </c>
      <c r="F11" s="8">
        <f t="shared" ref="F11:F17" si="4">(D11/B11*100)-100</f>
        <v>9.0317163673331038</v>
      </c>
      <c r="G11" s="6">
        <f t="shared" si="2"/>
        <v>-1280.4809999999998</v>
      </c>
      <c r="H11" s="4">
        <f t="shared" si="3"/>
        <v>-1.9510307629016665</v>
      </c>
      <c r="I11" s="14" t="s">
        <v>32</v>
      </c>
      <c r="J11" s="5" t="e">
        <f>D11-#REF!</f>
        <v>#REF!</v>
      </c>
      <c r="K11" s="1" t="e">
        <f t="shared" si="0"/>
        <v>#REF!</v>
      </c>
    </row>
    <row r="12" spans="1:11" ht="60" customHeight="1" x14ac:dyDescent="0.25">
      <c r="A12" s="2" t="s">
        <v>14</v>
      </c>
      <c r="B12" s="12">
        <v>1161</v>
      </c>
      <c r="C12" s="12">
        <v>1161</v>
      </c>
      <c r="D12" s="13">
        <v>1161</v>
      </c>
      <c r="E12" s="6">
        <f t="shared" si="1"/>
        <v>0</v>
      </c>
      <c r="F12" s="8">
        <f t="shared" si="4"/>
        <v>0</v>
      </c>
      <c r="G12" s="6">
        <f t="shared" si="2"/>
        <v>0</v>
      </c>
      <c r="H12" s="4">
        <f t="shared" si="3"/>
        <v>0</v>
      </c>
      <c r="I12" s="10" t="s">
        <v>9</v>
      </c>
      <c r="J12" s="5" t="e">
        <f>D12-#REF!</f>
        <v>#REF!</v>
      </c>
      <c r="K12" s="1" t="e">
        <f t="shared" si="0"/>
        <v>#REF!</v>
      </c>
    </row>
    <row r="13" spans="1:11" ht="75" customHeight="1" x14ac:dyDescent="0.25">
      <c r="A13" s="2" t="s">
        <v>15</v>
      </c>
      <c r="B13" s="12">
        <v>3000</v>
      </c>
      <c r="C13" s="12">
        <v>4599.17436</v>
      </c>
      <c r="D13" s="12">
        <v>4599.17436</v>
      </c>
      <c r="E13" s="6">
        <f t="shared" si="1"/>
        <v>1599.17436</v>
      </c>
      <c r="F13" s="8">
        <f>(D13/B13*100)-100</f>
        <v>53.305812000000003</v>
      </c>
      <c r="G13" s="6">
        <f t="shared" si="2"/>
        <v>0</v>
      </c>
      <c r="H13" s="4">
        <f t="shared" si="3"/>
        <v>0</v>
      </c>
      <c r="I13" s="14" t="s">
        <v>33</v>
      </c>
      <c r="J13" s="5" t="e">
        <f>D13-#REF!</f>
        <v>#REF!</v>
      </c>
      <c r="K13" s="1" t="e">
        <f t="shared" si="0"/>
        <v>#REF!</v>
      </c>
    </row>
    <row r="14" spans="1:11" ht="105" x14ac:dyDescent="0.25">
      <c r="A14" s="2" t="s">
        <v>16</v>
      </c>
      <c r="B14" s="12">
        <v>8949.2999999999993</v>
      </c>
      <c r="C14" s="12">
        <v>8780</v>
      </c>
      <c r="D14" s="13">
        <v>8504.1612999999998</v>
      </c>
      <c r="E14" s="6">
        <f t="shared" si="1"/>
        <v>-445.13869999999952</v>
      </c>
      <c r="F14" s="8">
        <f t="shared" si="4"/>
        <v>-4.974005788162188</v>
      </c>
      <c r="G14" s="6">
        <f t="shared" si="2"/>
        <v>-275.83870000000024</v>
      </c>
      <c r="H14" s="4">
        <f t="shared" si="3"/>
        <v>-3.1416708428246096</v>
      </c>
      <c r="I14" s="15" t="s">
        <v>38</v>
      </c>
      <c r="J14" s="5" t="e">
        <f>D14-#REF!</f>
        <v>#REF!</v>
      </c>
      <c r="K14" s="1" t="e">
        <f t="shared" si="0"/>
        <v>#REF!</v>
      </c>
    </row>
    <row r="15" spans="1:11" ht="127.5" customHeight="1" x14ac:dyDescent="0.25">
      <c r="A15" s="2" t="s">
        <v>17</v>
      </c>
      <c r="B15" s="12">
        <v>160001.23778</v>
      </c>
      <c r="C15" s="12">
        <v>170545.52424999999</v>
      </c>
      <c r="D15" s="13">
        <v>169926.79216000001</v>
      </c>
      <c r="E15" s="6">
        <f t="shared" si="1"/>
        <v>9925.554380000016</v>
      </c>
      <c r="F15" s="8">
        <f t="shared" si="4"/>
        <v>6.2034234970404185</v>
      </c>
      <c r="G15" s="6">
        <f t="shared" si="2"/>
        <v>-618.73208999997587</v>
      </c>
      <c r="H15" s="4">
        <f t="shared" si="3"/>
        <v>-0.36279585331890019</v>
      </c>
      <c r="I15" s="14" t="s">
        <v>34</v>
      </c>
      <c r="J15" s="5" t="e">
        <f>D15-#REF!</f>
        <v>#REF!</v>
      </c>
      <c r="K15" s="1" t="e">
        <f t="shared" si="0"/>
        <v>#REF!</v>
      </c>
    </row>
    <row r="16" spans="1:11" ht="45" x14ac:dyDescent="0.25">
      <c r="A16" s="2" t="s">
        <v>18</v>
      </c>
      <c r="B16" s="12">
        <v>119233.5</v>
      </c>
      <c r="C16" s="12">
        <v>131266.34985</v>
      </c>
      <c r="D16" s="13">
        <v>126855.10636000001</v>
      </c>
      <c r="E16" s="6">
        <f t="shared" si="1"/>
        <v>7621.6063600000052</v>
      </c>
      <c r="F16" s="8">
        <f t="shared" si="4"/>
        <v>6.3921686103318223</v>
      </c>
      <c r="G16" s="6">
        <f t="shared" si="2"/>
        <v>-4411.2434899999935</v>
      </c>
      <c r="H16" s="4">
        <f t="shared" si="3"/>
        <v>-3.360528798919745</v>
      </c>
      <c r="I16" s="16" t="s">
        <v>35</v>
      </c>
      <c r="J16" s="5" t="e">
        <f>D16-#REF!</f>
        <v>#REF!</v>
      </c>
      <c r="K16" s="1" t="e">
        <f t="shared" si="0"/>
        <v>#REF!</v>
      </c>
    </row>
    <row r="17" spans="1:11" ht="89.25" x14ac:dyDescent="0.25">
      <c r="A17" s="2" t="s">
        <v>19</v>
      </c>
      <c r="B17" s="12">
        <v>105777.89236</v>
      </c>
      <c r="C17" s="12">
        <v>184324.24747</v>
      </c>
      <c r="D17" s="13">
        <v>179437.48561999999</v>
      </c>
      <c r="E17" s="6">
        <f t="shared" si="1"/>
        <v>73659.593259999994</v>
      </c>
      <c r="F17" s="8">
        <f t="shared" si="4"/>
        <v>69.636094666464004</v>
      </c>
      <c r="G17" s="6">
        <f t="shared" si="2"/>
        <v>-4886.7618500000099</v>
      </c>
      <c r="H17" s="4">
        <f>(D17/C17*100)-100</f>
        <v>-2.6511768891368348</v>
      </c>
      <c r="I17" s="16" t="s">
        <v>40</v>
      </c>
      <c r="J17" s="5" t="e">
        <f>D17-#REF!</f>
        <v>#REF!</v>
      </c>
      <c r="K17" s="1" t="e">
        <f t="shared" si="0"/>
        <v>#REF!</v>
      </c>
    </row>
    <row r="18" spans="1:11" ht="45" x14ac:dyDescent="0.25">
      <c r="A18" s="2" t="s">
        <v>20</v>
      </c>
      <c r="B18" s="12">
        <v>105548.586</v>
      </c>
      <c r="C18" s="12">
        <v>144658.42522999999</v>
      </c>
      <c r="D18" s="13">
        <v>138635.32782000001</v>
      </c>
      <c r="E18" s="6">
        <f t="shared" si="1"/>
        <v>33086.74182000001</v>
      </c>
      <c r="F18" s="8">
        <f>(D18/B18*100)-100</f>
        <v>31.347404142391838</v>
      </c>
      <c r="G18" s="6">
        <f t="shared" si="2"/>
        <v>-6023.0974099999876</v>
      </c>
      <c r="H18" s="4">
        <f>(D18/C18*100)-100</f>
        <v>-4.1636685871725376</v>
      </c>
      <c r="I18" s="16" t="s">
        <v>25</v>
      </c>
      <c r="J18" s="5" t="e">
        <f>D18-#REF!</f>
        <v>#REF!</v>
      </c>
      <c r="K18" s="1">
        <v>0</v>
      </c>
    </row>
    <row r="19" spans="1:11" ht="75" x14ac:dyDescent="0.25">
      <c r="A19" s="2" t="s">
        <v>21</v>
      </c>
      <c r="B19" s="12">
        <v>8040</v>
      </c>
      <c r="C19" s="12">
        <v>9579</v>
      </c>
      <c r="D19" s="13">
        <v>8181.57899</v>
      </c>
      <c r="E19" s="6">
        <f t="shared" si="1"/>
        <v>141.57898999999998</v>
      </c>
      <c r="F19" s="8">
        <f>(D19/B19*100)-100</f>
        <v>1.7609327114427771</v>
      </c>
      <c r="G19" s="6">
        <f t="shared" si="2"/>
        <v>-1397.42101</v>
      </c>
      <c r="H19" s="4">
        <f t="shared" si="3"/>
        <v>-14.588380937467377</v>
      </c>
      <c r="I19" s="10" t="s">
        <v>9</v>
      </c>
      <c r="J19" s="5" t="e">
        <f>D19-#REF!</f>
        <v>#REF!</v>
      </c>
      <c r="K19" s="1" t="e">
        <f>J19/D19%</f>
        <v>#REF!</v>
      </c>
    </row>
    <row r="20" spans="1:11" ht="45" x14ac:dyDescent="0.25">
      <c r="A20" s="2" t="s">
        <v>22</v>
      </c>
      <c r="B20" s="12">
        <v>4091.4</v>
      </c>
      <c r="C20" s="12">
        <v>4091.4</v>
      </c>
      <c r="D20" s="13">
        <v>4083.6526399999998</v>
      </c>
      <c r="E20" s="6">
        <f t="shared" ref="E20:E24" si="5">D20-B20</f>
        <v>-7.7473600000002989</v>
      </c>
      <c r="F20" s="8">
        <f t="shared" ref="F20:F25" si="6">(D20/B20*100)-100</f>
        <v>-0.18935718824852188</v>
      </c>
      <c r="G20" s="6">
        <f t="shared" ref="G20" si="7">D20-C20</f>
        <v>-7.7473600000002989</v>
      </c>
      <c r="H20" s="4">
        <f>(D20/C20*100)-100</f>
        <v>-0.18935718824852188</v>
      </c>
      <c r="I20" s="10" t="s">
        <v>9</v>
      </c>
      <c r="J20" s="5" t="e">
        <f>D20-#REF!</f>
        <v>#REF!</v>
      </c>
      <c r="K20" s="1" t="e">
        <f>J20/D20%</f>
        <v>#REF!</v>
      </c>
    </row>
    <row r="21" spans="1:11" ht="60" x14ac:dyDescent="0.25">
      <c r="A21" s="2" t="s">
        <v>23</v>
      </c>
      <c r="B21" s="12">
        <v>650</v>
      </c>
      <c r="C21" s="12">
        <v>650</v>
      </c>
      <c r="D21" s="13">
        <v>630</v>
      </c>
      <c r="E21" s="6">
        <f t="shared" si="5"/>
        <v>-20</v>
      </c>
      <c r="F21" s="8">
        <f t="shared" si="6"/>
        <v>-3.0769230769230802</v>
      </c>
      <c r="G21" s="6">
        <f t="shared" si="2"/>
        <v>-20</v>
      </c>
      <c r="H21" s="4">
        <f>(D21/C21*100)-100</f>
        <v>-3.0769230769230802</v>
      </c>
      <c r="I21" s="10" t="s">
        <v>9</v>
      </c>
      <c r="J21" s="5" t="e">
        <f>D21-#REF!</f>
        <v>#REF!</v>
      </c>
      <c r="K21" s="1" t="e">
        <f>J21/D21%</f>
        <v>#REF!</v>
      </c>
    </row>
    <row r="22" spans="1:11" ht="102" x14ac:dyDescent="0.25">
      <c r="A22" s="2" t="s">
        <v>24</v>
      </c>
      <c r="B22" s="12">
        <v>1787.19057</v>
      </c>
      <c r="C22" s="12">
        <v>7257.8669799999998</v>
      </c>
      <c r="D22" s="13">
        <v>7257.8669799999998</v>
      </c>
      <c r="E22" s="6">
        <f t="shared" si="5"/>
        <v>5470.67641</v>
      </c>
      <c r="F22" s="8">
        <f t="shared" si="6"/>
        <v>306.10481623120921</v>
      </c>
      <c r="G22" s="6">
        <f t="shared" si="2"/>
        <v>0</v>
      </c>
      <c r="H22" s="4">
        <f>(D22/C22*100)-100</f>
        <v>0</v>
      </c>
      <c r="I22" s="17" t="s">
        <v>39</v>
      </c>
      <c r="J22" s="5" t="e">
        <f>D22-#REF!</f>
        <v>#REF!</v>
      </c>
      <c r="K22" s="1">
        <v>0</v>
      </c>
    </row>
    <row r="23" spans="1:11" ht="45" x14ac:dyDescent="0.25">
      <c r="A23" s="2" t="s">
        <v>30</v>
      </c>
      <c r="B23" s="12">
        <v>3800</v>
      </c>
      <c r="C23" s="12">
        <v>8015.335</v>
      </c>
      <c r="D23" s="13">
        <v>7875.1134199999997</v>
      </c>
      <c r="E23" s="6">
        <f t="shared" si="5"/>
        <v>4075.1134199999997</v>
      </c>
      <c r="F23" s="8">
        <f t="shared" si="6"/>
        <v>107.23982684210526</v>
      </c>
      <c r="G23" s="6">
        <f t="shared" si="2"/>
        <v>-140.22158000000036</v>
      </c>
      <c r="H23" s="4">
        <f t="shared" ref="H23:H25" si="8">(D23/C23*100)-100</f>
        <v>-1.7494163375579461</v>
      </c>
      <c r="I23" s="17" t="s">
        <v>36</v>
      </c>
      <c r="J23" s="5"/>
    </row>
    <row r="24" spans="1:11" ht="60" x14ac:dyDescent="0.25">
      <c r="A24" s="2" t="s">
        <v>31</v>
      </c>
      <c r="B24" s="12">
        <v>48</v>
      </c>
      <c r="C24" s="12">
        <v>48</v>
      </c>
      <c r="D24" s="13">
        <v>32.607999999999997</v>
      </c>
      <c r="E24" s="6">
        <f t="shared" si="5"/>
        <v>-15.392000000000003</v>
      </c>
      <c r="F24" s="8">
        <f t="shared" si="6"/>
        <v>-32.066666666666677</v>
      </c>
      <c r="G24" s="6">
        <f t="shared" si="2"/>
        <v>-15.392000000000003</v>
      </c>
      <c r="H24" s="4">
        <f t="shared" si="8"/>
        <v>-32.066666666666677</v>
      </c>
      <c r="I24" s="17" t="s">
        <v>37</v>
      </c>
      <c r="J24" s="5"/>
    </row>
    <row r="25" spans="1:11" ht="20.25" customHeight="1" x14ac:dyDescent="0.25">
      <c r="A25" s="3" t="s">
        <v>1</v>
      </c>
      <c r="B25" s="6">
        <f>B9+B10+B11+B12+B13+B14+B15+B16+B17+B18+B19+B21+B22+B20+B23+B24</f>
        <v>2156121.2807300002</v>
      </c>
      <c r="C25" s="6">
        <f t="shared" ref="C25:E25" si="9">C9+C10+C11+C12+C13+C14+C15+C16+C17+C18+C19+C21+C22+C20+C23+C24</f>
        <v>2348947.9391000001</v>
      </c>
      <c r="D25" s="6">
        <f t="shared" si="9"/>
        <v>2326712.5472399998</v>
      </c>
      <c r="E25" s="6">
        <f t="shared" si="9"/>
        <v>170591.26651000007</v>
      </c>
      <c r="F25" s="8">
        <f t="shared" si="6"/>
        <v>7.911951337553802</v>
      </c>
      <c r="G25" s="6">
        <f t="shared" si="2"/>
        <v>-22235.391860000324</v>
      </c>
      <c r="H25" s="4">
        <f t="shared" si="8"/>
        <v>-0.94661067152131295</v>
      </c>
      <c r="I25" s="11" t="s">
        <v>9</v>
      </c>
      <c r="J25" s="5" t="e">
        <f>D25-#REF!</f>
        <v>#REF!</v>
      </c>
      <c r="K25" s="1" t="e">
        <f>J25/D25%</f>
        <v>#REF!</v>
      </c>
    </row>
  </sheetData>
  <mergeCells count="12">
    <mergeCell ref="A6:A7"/>
    <mergeCell ref="G6:H6"/>
    <mergeCell ref="I6:I7"/>
    <mergeCell ref="B6:B7"/>
    <mergeCell ref="C6:C7"/>
    <mergeCell ref="D6:D7"/>
    <mergeCell ref="E6:F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39370078740157483" bottom="0.19685039370078741" header="0" footer="0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2022-04-15T03:32:00Z</cp:lastPrinted>
  <dcterms:created xsi:type="dcterms:W3CDTF">2016-11-29T03:18:58Z</dcterms:created>
  <dcterms:modified xsi:type="dcterms:W3CDTF">2024-04-24T10:59:51Z</dcterms:modified>
</cp:coreProperties>
</file>