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466081C-2B12-46EB-B8B9-550FC92CB6D4}" xr6:coauthVersionLast="45" xr6:coauthVersionMax="45" xr10:uidLastSave="{00000000-0000-0000-0000-000000000000}"/>
  <bookViews>
    <workbookView xWindow="1860" yWindow="330" windowWidth="22455" windowHeight="13965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2" i="3"/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<sst xmlns="http://schemas.openxmlformats.org/spreadsheetml/2006/main" count="69" uniqueCount="69">
  <si>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</si>
  <si>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</si>
  <si>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</si>
  <si>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</si>
  <si>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</si>
  <si>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</si>
  <si>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</si>
  <si>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</si>
  <si>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</si>
  <si>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</si>
  <si>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</si>
  <si>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</si>
  <si>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</si>
  <si>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</si>
  <si>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</si>
  <si>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</si>
  <si>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</si>
  <si>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</si>
  <si>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</si>
  <si>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</si>
  <si>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</si>
  <si>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</si>
  <si>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</si>
  <si>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</si>
  <si>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</si>
  <si>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</si>
  <si>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</si>
  <si>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</si>
  <si>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</si>
  <si>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</si>
  <si>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</si>
  <si>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</si>
  <si>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</si>
  <si>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</si>
  <si>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</si>
  <si>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</si>
  <si>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</si>
  <si>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</si>
  <si>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</si>
  <si>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</si>
  <si>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</si>
  <si>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</si>
  <si>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</si>
  <si>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</si>
  <si>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</si>
  <si>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</si>
  <si>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</si>
  <si>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</si>
  <si>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</si>
  <si>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</si>
  <si>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</si>
  <si>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</si>
  <si>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</si>
  <si>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</si>
  <si>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</si>
  <si>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</si>
  <si>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</si>
  <si>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</si>
  <si>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</si>
  <si>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</si>
  <si>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</si>
  <si>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</si>
  <si>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</si>
  <si>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</si>
  <si>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</si>
  <si>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</si>
  <si>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</si>
  <si>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0105 - Судебная система</t>
  </si>
  <si>
    <t>Отчет об исполнении  бюджета муниципального  района Мелеузовский район Республики Башкортостан за октябрь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</si>
</sst>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68</v>
      </c>
      <c r="B1" s="19"/>
      <c r="C1" s="19"/>
      <c r="D1" s="19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64</v>
      </c>
      <c r="C3" s="10" t="s">
        <v>65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895807.2278600001</v>
      </c>
      <c r="D5" s="17">
        <f>C5/B5*100</f>
        <v>87.35917886740198</v>
      </c>
    </row>
    <row r="6" spans="1:4" ht="15.75" x14ac:dyDescent="0.25">
      <c r="A6" s="7" t="s">
        <v>4</v>
      </c>
      <c r="B6" s="14">
        <v>545136</v>
      </c>
      <c r="C6" s="14">
        <v>458509.54162999999</v>
      </c>
      <c r="D6" s="16">
        <f t="shared" ref="D6:D18" si="0">C6/B6*100</f>
        <v>84.109202406371992</v>
      </c>
    </row>
    <row r="7" spans="1:4" ht="47.25" x14ac:dyDescent="0.25">
      <c r="A7" s="7" t="s">
        <v>58</v>
      </c>
      <c r="B7" s="14">
        <v>31791</v>
      </c>
      <c r="C7" s="14">
        <v>26670.718580000001</v>
      </c>
      <c r="D7" s="16">
        <f t="shared" si="0"/>
        <v>83.893927778302029</v>
      </c>
    </row>
    <row r="8" spans="1:4" ht="15.75" x14ac:dyDescent="0.25">
      <c r="A8" s="7" t="s">
        <v>5</v>
      </c>
      <c r="B8" s="14">
        <v>274482</v>
      </c>
      <c r="C8" s="14">
        <v>279580.18797000003</v>
      </c>
      <c r="D8" s="16">
        <f t="shared" si="0"/>
        <v>101.85738517279823</v>
      </c>
    </row>
    <row r="9" spans="1:4" ht="15.75" x14ac:dyDescent="0.25">
      <c r="A9" s="7" t="s">
        <v>6</v>
      </c>
      <c r="B9" s="14">
        <v>21465</v>
      </c>
      <c r="C9" s="14">
        <v>11211.665419999999</v>
      </c>
      <c r="D9" s="16"/>
    </row>
    <row r="10" spans="1:4" ht="31.5" x14ac:dyDescent="0.25">
      <c r="A10" s="7" t="s">
        <v>28</v>
      </c>
      <c r="B10" s="14">
        <v>4600</v>
      </c>
      <c r="C10" s="14">
        <v>5895.1850000000004</v>
      </c>
      <c r="D10" s="16">
        <f t="shared" si="0"/>
        <v>128.15619565217392</v>
      </c>
    </row>
    <row r="11" spans="1:4" ht="15.75" x14ac:dyDescent="0.25">
      <c r="A11" s="7" t="s">
        <v>7</v>
      </c>
      <c r="B11" s="14">
        <v>13027</v>
      </c>
      <c r="C11" s="14">
        <v>14886.971970000001</v>
      </c>
      <c r="D11" s="16">
        <f t="shared" si="0"/>
        <v>114.2778227527443</v>
      </c>
    </row>
    <row r="12" spans="1:4" ht="47.25" x14ac:dyDescent="0.25">
      <c r="A12" s="7" t="s">
        <v>8</v>
      </c>
      <c r="B12" s="14">
        <f>23286+77324</f>
        <v>100610</v>
      </c>
      <c r="C12" s="14">
        <v>69419.355160000006</v>
      </c>
      <c r="D12" s="16">
        <f t="shared" si="0"/>
        <v>68.998464526389043</v>
      </c>
    </row>
    <row r="13" spans="1:4" ht="31.5" x14ac:dyDescent="0.25">
      <c r="A13" s="7" t="s">
        <v>9</v>
      </c>
      <c r="B13" s="14">
        <v>5100</v>
      </c>
      <c r="C13" s="14">
        <v>10011.5787</v>
      </c>
      <c r="D13" s="16">
        <f t="shared" si="0"/>
        <v>196.30546470588234</v>
      </c>
    </row>
    <row r="14" spans="1:4" ht="47.25" x14ac:dyDescent="0.25">
      <c r="A14" s="7" t="s">
        <v>29</v>
      </c>
      <c r="B14" s="14">
        <v>9500</v>
      </c>
      <c r="C14" s="14">
        <v>1773.7369799999999</v>
      </c>
      <c r="D14" s="16">
        <f t="shared" si="0"/>
        <v>18.670915578947366</v>
      </c>
    </row>
    <row r="15" spans="1:4" ht="31.5" x14ac:dyDescent="0.25">
      <c r="A15" s="7" t="s">
        <v>10</v>
      </c>
      <c r="B15" s="14">
        <f>9300+4753</f>
        <v>14053</v>
      </c>
      <c r="C15" s="14">
        <v>14249.742850000001</v>
      </c>
      <c r="D15" s="16">
        <f t="shared" si="0"/>
        <v>101.40000604853057</v>
      </c>
    </row>
    <row r="16" spans="1:4" ht="15.75" x14ac:dyDescent="0.25">
      <c r="A16" s="7" t="s">
        <v>11</v>
      </c>
      <c r="B16" s="14">
        <f>10+1350+1061+60+79</f>
        <v>2560</v>
      </c>
      <c r="C16" s="14">
        <v>921.46172999999999</v>
      </c>
      <c r="D16" s="16">
        <f t="shared" si="0"/>
        <v>35.994598828125</v>
      </c>
    </row>
    <row r="17" spans="1:4" ht="15.75" x14ac:dyDescent="0.25">
      <c r="A17" s="7" t="s">
        <v>12</v>
      </c>
      <c r="B17" s="14">
        <v>3106</v>
      </c>
      <c r="C17" s="14">
        <v>2677.08187</v>
      </c>
      <c r="D17" s="16">
        <v>0</v>
      </c>
    </row>
    <row r="18" spans="1:4" s="6" customFormat="1" ht="15.75" x14ac:dyDescent="0.25">
      <c r="A18" s="5" t="s">
        <v>13</v>
      </c>
      <c r="B18" s="14">
        <v>1648618.2235900001</v>
      </c>
      <c r="C18" s="14">
        <v>1332750.1105800001</v>
      </c>
      <c r="D18" s="16">
        <f t="shared" si="0"/>
        <v>80.840433006850333</v>
      </c>
    </row>
    <row r="19" spans="1:4" s="6" customFormat="1" ht="15.75" x14ac:dyDescent="0.25">
      <c r="A19" s="5" t="s">
        <v>14</v>
      </c>
      <c r="B19" s="15">
        <f>B18+B5</f>
        <v>2674048.2235900001</v>
      </c>
      <c r="C19" s="15">
        <f>C18+C5</f>
        <v>2228557.3384400001</v>
      </c>
      <c r="D19" s="17">
        <f>C19/B19*100</f>
        <v>83.34020750935025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191258.92968999999</v>
      </c>
      <c r="C22" s="11">
        <f>C23+C24+C25+C26+C27+C28</f>
        <v>127582.40995</v>
      </c>
      <c r="D22" s="17">
        <f t="shared" ref="D22:D30" si="1">C22/B22*100</f>
        <v>66.706642224125474</v>
      </c>
    </row>
    <row r="23" spans="1:4" ht="78.75" x14ac:dyDescent="0.25">
      <c r="A23" s="7" t="s">
        <v>30</v>
      </c>
      <c r="B23" s="12">
        <v>6393.8310000000001</v>
      </c>
      <c r="C23" s="12">
        <v>4410.4845599999999</v>
      </c>
      <c r="D23" s="18">
        <f t="shared" si="1"/>
        <v>68.98031180367451</v>
      </c>
    </row>
    <row r="24" spans="1:4" ht="94.5" x14ac:dyDescent="0.25">
      <c r="A24" s="7" t="s">
        <v>31</v>
      </c>
      <c r="B24" s="12">
        <v>139215.46900000001</v>
      </c>
      <c r="C24" s="12">
        <v>92976.743770000001</v>
      </c>
      <c r="D24" s="18">
        <f t="shared" si="1"/>
        <v>66.786215955642106</v>
      </c>
    </row>
    <row r="25" spans="1:4" ht="15.75" x14ac:dyDescent="0.25">
      <c r="A25" s="7" t="s">
        <v>67</v>
      </c>
      <c r="B25" s="12">
        <v>19.899999999999999</v>
      </c>
      <c r="C25" s="12"/>
      <c r="D25" s="18"/>
    </row>
    <row r="26" spans="1:4" ht="31.5" x14ac:dyDescent="0.25">
      <c r="A26" s="7" t="s">
        <v>63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32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33</v>
      </c>
      <c r="B28" s="12">
        <v>41706.429689999997</v>
      </c>
      <c r="C28" s="12">
        <v>27271.88162</v>
      </c>
      <c r="D28" s="18">
        <f t="shared" si="1"/>
        <v>65.390113281595546</v>
      </c>
    </row>
    <row r="29" spans="1:4" s="6" customFormat="1" ht="15.75" x14ac:dyDescent="0.25">
      <c r="A29" s="5" t="s">
        <v>17</v>
      </c>
      <c r="B29" s="11">
        <f>B30</f>
        <v>3178.8</v>
      </c>
      <c r="C29" s="11">
        <f>C30</f>
        <v>3178.8</v>
      </c>
      <c r="D29" s="17">
        <f t="shared" si="1"/>
        <v>100</v>
      </c>
    </row>
    <row r="30" spans="1:4" ht="31.5" x14ac:dyDescent="0.25">
      <c r="A30" s="7" t="s">
        <v>34</v>
      </c>
      <c r="B30" s="12">
        <v>3178.8</v>
      </c>
      <c r="C30" s="12">
        <v>3178.8</v>
      </c>
      <c r="D30" s="17">
        <f t="shared" si="1"/>
        <v>100</v>
      </c>
    </row>
    <row r="31" spans="1:4" s="6" customFormat="1" ht="31.5" x14ac:dyDescent="0.25">
      <c r="A31" s="5" t="s">
        <v>18</v>
      </c>
      <c r="B31" s="11">
        <f>B32</f>
        <v>7641.27</v>
      </c>
      <c r="C31" s="11">
        <f>C32</f>
        <v>5797.1594999999998</v>
      </c>
      <c r="D31" s="17">
        <f>C31/B31*100</f>
        <v>75.866439741037809</v>
      </c>
    </row>
    <row r="32" spans="1:4" ht="63" x14ac:dyDescent="0.25">
      <c r="A32" s="7" t="s">
        <v>62</v>
      </c>
      <c r="B32" s="12">
        <v>7641.27</v>
      </c>
      <c r="C32" s="12">
        <v>5797.1594999999998</v>
      </c>
      <c r="D32" s="16">
        <f t="shared" ref="D32:D65" si="2">C32/B32*100</f>
        <v>75.866439741037809</v>
      </c>
    </row>
    <row r="33" spans="1:4" s="6" customFormat="1" ht="15.75" x14ac:dyDescent="0.25">
      <c r="A33" s="5" t="s">
        <v>19</v>
      </c>
      <c r="B33" s="11">
        <f>SUM(B34:B37)</f>
        <v>229423.93790999998</v>
      </c>
      <c r="C33" s="11">
        <f>SUM(C34:C37)</f>
        <v>190840.421</v>
      </c>
      <c r="D33" s="17">
        <f>C33/B33*100</f>
        <v>83.18243629610447</v>
      </c>
    </row>
    <row r="34" spans="1:4" ht="31.5" x14ac:dyDescent="0.25">
      <c r="A34" s="7" t="s">
        <v>35</v>
      </c>
      <c r="B34" s="12">
        <v>9308</v>
      </c>
      <c r="C34" s="12">
        <v>5283.2920000000004</v>
      </c>
      <c r="D34" s="16">
        <f t="shared" si="2"/>
        <v>56.760764933390639</v>
      </c>
    </row>
    <row r="35" spans="1:4" ht="15.75" x14ac:dyDescent="0.25">
      <c r="A35" s="7" t="s">
        <v>36</v>
      </c>
      <c r="B35" s="12">
        <v>12400</v>
      </c>
      <c r="C35" s="12">
        <v>9266.3469499999992</v>
      </c>
      <c r="D35" s="16">
        <f t="shared" si="2"/>
        <v>74.728604435483874</v>
      </c>
    </row>
    <row r="36" spans="1:4" ht="31.5" x14ac:dyDescent="0.25">
      <c r="A36" s="7" t="s">
        <v>37</v>
      </c>
      <c r="B36" s="12">
        <v>185592.26527999999</v>
      </c>
      <c r="C36" s="12">
        <v>158691.22041000001</v>
      </c>
      <c r="D36" s="16">
        <f t="shared" si="2"/>
        <v>85.50529849430157</v>
      </c>
    </row>
    <row r="37" spans="1:4" ht="31.5" x14ac:dyDescent="0.25">
      <c r="A37" s="7" t="s">
        <v>38</v>
      </c>
      <c r="B37" s="12">
        <v>22123.672630000001</v>
      </c>
      <c r="C37" s="12">
        <v>17599.56164</v>
      </c>
      <c r="D37" s="16">
        <f t="shared" si="2"/>
        <v>79.550813892150771</v>
      </c>
    </row>
    <row r="38" spans="1:4" s="6" customFormat="1" ht="15.75" x14ac:dyDescent="0.25">
      <c r="A38" s="5" t="s">
        <v>20</v>
      </c>
      <c r="B38" s="11">
        <f>B39+B40+B41+B42</f>
        <v>102918.33833</v>
      </c>
      <c r="C38" s="11">
        <f>C39+C40+C41+C42</f>
        <v>82013.969509999995</v>
      </c>
      <c r="D38" s="17">
        <f>C38/B38*100</f>
        <v>79.688392604074409</v>
      </c>
    </row>
    <row r="39" spans="1:4" ht="15.75" x14ac:dyDescent="0.25">
      <c r="A39" s="7" t="s">
        <v>39</v>
      </c>
      <c r="B39" s="12">
        <v>1875</v>
      </c>
      <c r="C39" s="12">
        <v>1246.96902</v>
      </c>
      <c r="D39" s="16">
        <f t="shared" si="2"/>
        <v>66.505014399999993</v>
      </c>
    </row>
    <row r="40" spans="1:4" ht="15.75" x14ac:dyDescent="0.25">
      <c r="A40" s="7" t="s">
        <v>40</v>
      </c>
      <c r="B40" s="12">
        <v>31189.980640000002</v>
      </c>
      <c r="C40" s="12">
        <v>18725.001799999998</v>
      </c>
      <c r="D40" s="16">
        <f t="shared" si="2"/>
        <v>60.035310749715165</v>
      </c>
    </row>
    <row r="41" spans="1:4" ht="15.75" x14ac:dyDescent="0.25">
      <c r="A41" s="7" t="s">
        <v>41</v>
      </c>
      <c r="B41" s="12">
        <v>61553.357689999997</v>
      </c>
      <c r="C41" s="12">
        <v>56779.49869</v>
      </c>
      <c r="D41" s="16">
        <f t="shared" si="2"/>
        <v>92.244356475169894</v>
      </c>
    </row>
    <row r="42" spans="1:4" ht="31.5" x14ac:dyDescent="0.25">
      <c r="A42" s="7" t="s">
        <v>42</v>
      </c>
      <c r="B42" s="12">
        <v>8300</v>
      </c>
      <c r="C42" s="12">
        <v>5262.5</v>
      </c>
      <c r="D42" s="16">
        <f t="shared" si="2"/>
        <v>63.403614457831324</v>
      </c>
    </row>
    <row r="43" spans="1:4" s="6" customFormat="1" ht="15.75" x14ac:dyDescent="0.25">
      <c r="A43" s="5" t="s">
        <v>60</v>
      </c>
      <c r="B43" s="11">
        <f>B44</f>
        <v>8200</v>
      </c>
      <c r="C43" s="11">
        <f t="shared" ref="C43:D43" si="3">C44</f>
        <v>3200</v>
      </c>
      <c r="D43" s="11">
        <f t="shared" si="3"/>
        <v>0</v>
      </c>
    </row>
    <row r="44" spans="1:4" ht="31.5" x14ac:dyDescent="0.25">
      <c r="A44" s="7" t="s">
        <v>61</v>
      </c>
      <c r="B44" s="12">
        <v>8200</v>
      </c>
      <c r="C44" s="12">
        <v>3200</v>
      </c>
      <c r="D44" s="16"/>
    </row>
    <row r="45" spans="1:4" s="6" customFormat="1" ht="15.75" x14ac:dyDescent="0.25">
      <c r="A45" s="5" t="s">
        <v>21</v>
      </c>
      <c r="B45" s="11">
        <f>SUM(B46:B50)</f>
        <v>1679739.11145</v>
      </c>
      <c r="C45" s="11">
        <f>SUM(C46:C50)</f>
        <v>1352105.6927</v>
      </c>
      <c r="D45" s="17">
        <f>C45/B45*100</f>
        <v>80.49498183874654</v>
      </c>
    </row>
    <row r="46" spans="1:4" ht="15.75" x14ac:dyDescent="0.25">
      <c r="A46" s="7" t="s">
        <v>43</v>
      </c>
      <c r="B46" s="12">
        <v>508231.41868</v>
      </c>
      <c r="C46" s="12">
        <v>411933.92212</v>
      </c>
      <c r="D46" s="16">
        <f t="shared" si="2"/>
        <v>81.052431427772035</v>
      </c>
    </row>
    <row r="47" spans="1:4" ht="15.75" x14ac:dyDescent="0.25">
      <c r="A47" s="7" t="s">
        <v>44</v>
      </c>
      <c r="B47" s="12">
        <v>930879.53728000005</v>
      </c>
      <c r="C47" s="12">
        <v>751752.89505000005</v>
      </c>
      <c r="D47" s="16">
        <f t="shared" si="2"/>
        <v>80.757269329025945</v>
      </c>
    </row>
    <row r="48" spans="1:4" ht="31.5" x14ac:dyDescent="0.25">
      <c r="A48" s="7" t="s">
        <v>59</v>
      </c>
      <c r="B48" s="12">
        <v>137611.79</v>
      </c>
      <c r="C48" s="12">
        <v>113919.34814</v>
      </c>
      <c r="D48" s="16">
        <f t="shared" si="2"/>
        <v>82.783130820404267</v>
      </c>
    </row>
    <row r="49" spans="1:4" ht="31.5" x14ac:dyDescent="0.25">
      <c r="A49" s="7" t="s">
        <v>46</v>
      </c>
      <c r="B49" s="12">
        <v>17270</v>
      </c>
      <c r="C49" s="12">
        <v>14203.66668</v>
      </c>
      <c r="D49" s="16">
        <f t="shared" si="2"/>
        <v>82.24474047481182</v>
      </c>
    </row>
    <row r="50" spans="1:4" ht="15.75" x14ac:dyDescent="0.25">
      <c r="A50" s="8" t="s">
        <v>45</v>
      </c>
      <c r="B50" s="12">
        <v>85746.365489999996</v>
      </c>
      <c r="C50" s="12">
        <v>60295.860710000001</v>
      </c>
      <c r="D50" s="16">
        <f t="shared" si="2"/>
        <v>70.3188530096146</v>
      </c>
    </row>
    <row r="51" spans="1:4" s="6" customFormat="1" ht="15.75" x14ac:dyDescent="0.25">
      <c r="A51" s="5" t="s">
        <v>22</v>
      </c>
      <c r="B51" s="11">
        <f>B52</f>
        <v>131875.67616999999</v>
      </c>
      <c r="C51" s="11">
        <f>C52</f>
        <v>108683.2473</v>
      </c>
      <c r="D51" s="17">
        <f>C51/B51*100</f>
        <v>82.413414252297144</v>
      </c>
    </row>
    <row r="52" spans="1:4" ht="15.75" x14ac:dyDescent="0.25">
      <c r="A52" s="7" t="s">
        <v>47</v>
      </c>
      <c r="B52" s="12">
        <v>131875.67616999999</v>
      </c>
      <c r="C52" s="12">
        <v>108683.2473</v>
      </c>
      <c r="D52" s="16">
        <f t="shared" si="2"/>
        <v>82.413414252297144</v>
      </c>
    </row>
    <row r="53" spans="1:4" s="6" customFormat="1" ht="15.75" x14ac:dyDescent="0.25">
      <c r="A53" s="5" t="s">
        <v>56</v>
      </c>
      <c r="B53" s="11">
        <f>B54+B55+B56</f>
        <v>182535.35509</v>
      </c>
      <c r="C53" s="11">
        <f>C54+C55+C56</f>
        <v>136904.68046</v>
      </c>
      <c r="D53" s="17">
        <f>C53/B53*100</f>
        <v>75.00173344089886</v>
      </c>
    </row>
    <row r="54" spans="1:4" ht="15.75" x14ac:dyDescent="0.25">
      <c r="A54" s="7" t="s">
        <v>48</v>
      </c>
      <c r="B54" s="12">
        <v>3650.3547699999999</v>
      </c>
      <c r="C54" s="12">
        <v>2740.4882899999998</v>
      </c>
      <c r="D54" s="16">
        <f t="shared" si="2"/>
        <v>75.074573916003231</v>
      </c>
    </row>
    <row r="55" spans="1:4" ht="31.5" x14ac:dyDescent="0.25">
      <c r="A55" s="7" t="s">
        <v>49</v>
      </c>
      <c r="B55" s="12">
        <v>18463.251</v>
      </c>
      <c r="C55" s="12">
        <v>8263.2510000000002</v>
      </c>
      <c r="D55" s="16">
        <f t="shared" si="2"/>
        <v>44.755124652749402</v>
      </c>
    </row>
    <row r="56" spans="1:4" ht="15.75" x14ac:dyDescent="0.25">
      <c r="A56" s="7" t="s">
        <v>50</v>
      </c>
      <c r="B56" s="12">
        <v>160421.74932</v>
      </c>
      <c r="C56" s="12">
        <v>125900.94117000001</v>
      </c>
      <c r="D56" s="16">
        <f t="shared" si="2"/>
        <v>78.481216981906925</v>
      </c>
    </row>
    <row r="57" spans="1:4" s="6" customFormat="1" ht="15.75" x14ac:dyDescent="0.25">
      <c r="A57" s="5" t="s">
        <v>23</v>
      </c>
      <c r="B57" s="11">
        <f>B58+B59</f>
        <v>78819.962350000002</v>
      </c>
      <c r="C57" s="11">
        <f>C58+C59</f>
        <v>58753.739679999999</v>
      </c>
      <c r="D57" s="11">
        <f>C57/B57*100</f>
        <v>74.541699752537369</v>
      </c>
    </row>
    <row r="58" spans="1:4" ht="15.75" x14ac:dyDescent="0.25">
      <c r="A58" s="7" t="s">
        <v>51</v>
      </c>
      <c r="B58" s="12">
        <v>34837.960780000001</v>
      </c>
      <c r="C58" s="12">
        <v>30928.718580000001</v>
      </c>
      <c r="D58" s="16">
        <f>C58/B58*100</f>
        <v>88.778785805843597</v>
      </c>
    </row>
    <row r="59" spans="1:4" ht="15.75" x14ac:dyDescent="0.25">
      <c r="A59" s="7" t="s">
        <v>66</v>
      </c>
      <c r="B59" s="12">
        <v>43982.00157</v>
      </c>
      <c r="C59" s="12">
        <v>27825.021100000002</v>
      </c>
      <c r="D59" s="16"/>
    </row>
    <row r="60" spans="1:4" s="6" customFormat="1" ht="15.75" x14ac:dyDescent="0.25">
      <c r="A60" s="5" t="s">
        <v>24</v>
      </c>
      <c r="B60" s="11">
        <f>B61+B62</f>
        <v>5610</v>
      </c>
      <c r="C60" s="11">
        <f>C61+C62</f>
        <v>4207.4103500000001</v>
      </c>
      <c r="D60" s="16">
        <f t="shared" si="2"/>
        <v>74.998401960784307</v>
      </c>
    </row>
    <row r="61" spans="1:4" ht="15.75" x14ac:dyDescent="0.25">
      <c r="A61" s="7" t="s">
        <v>52</v>
      </c>
      <c r="B61" s="12">
        <v>4300</v>
      </c>
      <c r="C61" s="12">
        <v>3224.9892500000001</v>
      </c>
      <c r="D61" s="16">
        <f t="shared" si="2"/>
        <v>74.999749999999992</v>
      </c>
    </row>
    <row r="62" spans="1:4" ht="31.5" x14ac:dyDescent="0.25">
      <c r="A62" s="7" t="s">
        <v>53</v>
      </c>
      <c r="B62" s="12">
        <v>1310</v>
      </c>
      <c r="C62" s="12">
        <v>982.42110000000002</v>
      </c>
      <c r="D62" s="16">
        <f t="shared" si="2"/>
        <v>74.993977099236645</v>
      </c>
    </row>
    <row r="63" spans="1:4" s="6" customFormat="1" ht="47.25" x14ac:dyDescent="0.25">
      <c r="A63" s="5" t="s">
        <v>55</v>
      </c>
      <c r="B63" s="11">
        <f>B64+B65</f>
        <v>129275.77782</v>
      </c>
      <c r="C63" s="11">
        <f>C64+C65</f>
        <v>108286.4256</v>
      </c>
      <c r="D63" s="17">
        <f>C63/B63*100</f>
        <v>83.763894076719467</v>
      </c>
    </row>
    <row r="64" spans="1:4" s="6" customFormat="1" ht="63" x14ac:dyDescent="0.25">
      <c r="A64" s="7" t="s">
        <v>54</v>
      </c>
      <c r="B64" s="12">
        <v>121956</v>
      </c>
      <c r="C64" s="12">
        <v>102375.94</v>
      </c>
      <c r="D64" s="16">
        <f t="shared" si="2"/>
        <v>83.944980156777859</v>
      </c>
    </row>
    <row r="65" spans="1:4" s="6" customFormat="1" ht="31.5" x14ac:dyDescent="0.25">
      <c r="A65" s="7" t="s">
        <v>57</v>
      </c>
      <c r="B65" s="12">
        <v>7319.7778200000002</v>
      </c>
      <c r="C65" s="12">
        <v>5910.4856</v>
      </c>
      <c r="D65" s="16">
        <f t="shared" si="2"/>
        <v>80.746789661438115</v>
      </c>
    </row>
    <row r="66" spans="1:4" ht="15.75" x14ac:dyDescent="0.25">
      <c r="A66" s="5" t="s">
        <v>25</v>
      </c>
      <c r="B66" s="11">
        <f>B63+B60+B57+B53+B51+B45+B38+B33+B31+B29+B22+B43</f>
        <v>2750477.1588099999</v>
      </c>
      <c r="C66" s="11">
        <f>C63+C60+C57+C53+C51+C45+C38+C33+C31+C29+C22+C43</f>
        <v>2181553.9560500002</v>
      </c>
      <c r="D66" s="17">
        <f>C66/B66*100</f>
        <v>79.315472555818431</v>
      </c>
    </row>
    <row r="67" spans="1:4" ht="15.75" x14ac:dyDescent="0.25">
      <c r="A67" s="5" t="s">
        <v>26</v>
      </c>
      <c r="B67" s="11">
        <f>B19-B66</f>
        <v>-76428.935219999868</v>
      </c>
      <c r="C67" s="11">
        <f>C19-C66</f>
        <v>47003.382389999926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2024-12-02T04:43:43Z</dcterms:modified>
</cp:coreProperties>
</file>