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82841C0-AFFA-43FC-B208-C68CCAE40FFA}" xr6:coauthVersionLast="45" xr6:coauthVersionMax="45" xr10:uidLastSave="{00000000-0000-0000-0000-000000000000}"/>
  <bookViews>
    <workbookView xWindow="10560" yWindow="120" windowWidth="14655" windowHeight="1323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7" i="1" l="1"/>
  <c r="C44" i="1"/>
  <c r="C41" i="1"/>
  <c r="C36" i="1"/>
  <c r="C34" i="1"/>
  <c r="C28" i="1"/>
  <c r="C26" i="1"/>
  <c r="C21" i="1"/>
  <c r="C16" i="1"/>
  <c r="C14" i="1"/>
  <c r="C12" i="1"/>
  <c r="F36" i="1" l="1"/>
  <c r="E36" i="1"/>
  <c r="D36" i="1"/>
  <c r="E40" i="1"/>
  <c r="G40" i="1" s="1"/>
  <c r="E25" i="1"/>
  <c r="E7" i="1" l="1"/>
  <c r="E8" i="1"/>
  <c r="E9" i="1"/>
  <c r="E10" i="1"/>
  <c r="E11" i="1"/>
  <c r="E13" i="1"/>
  <c r="E12" i="1" s="1"/>
  <c r="E15" i="1"/>
  <c r="E14" i="1" s="1"/>
  <c r="E17" i="1"/>
  <c r="E18" i="1"/>
  <c r="E19" i="1"/>
  <c r="E20" i="1"/>
  <c r="E22" i="1"/>
  <c r="E23" i="1"/>
  <c r="E24" i="1"/>
  <c r="E27" i="1"/>
  <c r="E26" i="1" s="1"/>
  <c r="E29" i="1"/>
  <c r="E30" i="1"/>
  <c r="E31" i="1"/>
  <c r="E32" i="1"/>
  <c r="E33" i="1"/>
  <c r="E35" i="1"/>
  <c r="E34" i="1" s="1"/>
  <c r="E37" i="1"/>
  <c r="E38" i="1"/>
  <c r="E39" i="1"/>
  <c r="E42" i="1"/>
  <c r="E43" i="1"/>
  <c r="E45" i="1"/>
  <c r="E46" i="1"/>
  <c r="E48" i="1"/>
  <c r="E49" i="1"/>
  <c r="E6" i="1"/>
  <c r="F47" i="1"/>
  <c r="F44" i="1"/>
  <c r="F41" i="1"/>
  <c r="F34" i="1"/>
  <c r="F28" i="1"/>
  <c r="F26" i="1"/>
  <c r="F21" i="1"/>
  <c r="F16" i="1"/>
  <c r="F14" i="1"/>
  <c r="F12" i="1"/>
  <c r="D47" i="1"/>
  <c r="D44" i="1"/>
  <c r="D41" i="1"/>
  <c r="D34" i="1"/>
  <c r="D28" i="1"/>
  <c r="D26" i="1"/>
  <c r="D21" i="1"/>
  <c r="D16" i="1"/>
  <c r="D14" i="1"/>
  <c r="D12" i="1"/>
  <c r="E47" i="1" l="1"/>
  <c r="E41" i="1"/>
  <c r="E44" i="1"/>
  <c r="E28" i="1"/>
  <c r="E21" i="1"/>
  <c r="E16" i="1"/>
  <c r="E5" i="1"/>
  <c r="F5" i="1"/>
  <c r="D5" i="1"/>
  <c r="E50" i="1" l="1"/>
  <c r="D50" i="1" l="1"/>
  <c r="C5" i="1" l="1"/>
  <c r="G24" i="1" l="1"/>
  <c r="C50" i="1" l="1"/>
  <c r="G49" i="1"/>
  <c r="G5" i="1" l="1"/>
  <c r="G27" i="1" l="1"/>
  <c r="G26" i="1" l="1"/>
  <c r="G41" i="1"/>
  <c r="G31" i="1" l="1"/>
  <c r="G11" i="1"/>
  <c r="G48" i="1"/>
  <c r="G46" i="1"/>
  <c r="G45" i="1"/>
  <c r="G42" i="1"/>
  <c r="G39" i="1"/>
  <c r="G38" i="1"/>
  <c r="G37" i="1"/>
  <c r="G35" i="1"/>
  <c r="G33" i="1"/>
  <c r="G32" i="1"/>
  <c r="G30" i="1"/>
  <c r="G29" i="1"/>
  <c r="G25" i="1"/>
  <c r="G23" i="1"/>
  <c r="G22" i="1"/>
  <c r="G20" i="1"/>
  <c r="G19" i="1"/>
  <c r="G18" i="1"/>
  <c r="G17" i="1"/>
  <c r="G15" i="1"/>
  <c r="G13" i="1"/>
  <c r="G7" i="1"/>
  <c r="G6" i="1"/>
  <c r="F50" i="1" l="1"/>
  <c r="G34" i="1"/>
  <c r="G21" i="1"/>
  <c r="G14" i="1"/>
  <c r="G12" i="1"/>
  <c r="G44" i="1"/>
  <c r="G16" i="1"/>
  <c r="G36" i="1"/>
  <c r="G47" i="1" l="1"/>
  <c r="G50" i="1"/>
  <c r="G28" i="1"/>
</calcChain>
</file>

<file path=xl/sharedStrings.xml><?xml version="1.0" encoding="utf-8"?>
<sst xmlns="http://schemas.openxmlformats.org/spreadsheetml/2006/main" count="100" uniqueCount="100">
  <si>
    <t>Ед.Изм.: тыс.руб.</t>
  </si>
  <si>
    <t>% испол-я текущего плана</t>
  </si>
  <si>
    <t>Функциональная структура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</si>
  <si>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</si>
  <si>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</si>
  <si>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</si>
  <si>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</si>
  <si>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</si>
  <si>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</si>
  <si>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</si>
  <si>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</si>
  <si>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</si>
  <si>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</si>
  <si>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</si>
  <si>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</si>
  <si>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</si>
  <si>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</si>
  <si>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</si>
  <si>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</si>
  <si>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</si>
  <si>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</si>
  <si>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</si>
  <si>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</si>
  <si>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</si>
  <si>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</si>
  <si>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</si>
  <si>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</si>
  <si>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</si>
  <si>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</si>
  <si>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</si>
  <si>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</si>
  <si>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</si>
  <si>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</si>
  <si>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</si>
  <si>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</si>
  <si>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</si>
  <si>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</si>
  <si>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</si>
  <si>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</si>
  <si>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РАСХОДЫ ВСЕГО</t>
  </si>
  <si>
    <t>Раздел,     подраздел</t>
  </si>
  <si>
    <t>0100</t>
  </si>
  <si>
    <t>0104</t>
  </si>
  <si>
    <t>0111</t>
  </si>
  <si>
    <t>0113</t>
  </si>
  <si>
    <t>0200</t>
  </si>
  <si>
    <t>0203</t>
  </si>
  <si>
    <t>0300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</si>
  <si>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</si>
  <si>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</si>
  <si>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</si>
  <si>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</si>
  <si>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</si>
  <si>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</si>
  <si>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</si>
  <si>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</si>
  <si>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</si>
  <si>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</si>
  <si>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</si>
  <si>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</si>
  <si>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</si>
  <si>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</si>
  <si>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</si>
  <si>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</si>
  <si>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</si>
  <si>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</si>
  <si>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</si>
  <si>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</si>
  <si>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1100</t>
  </si>
  <si>
    <t>1101</t>
  </si>
  <si>
    <t>1200</t>
  </si>
  <si>
    <t>1201</t>
  </si>
  <si>
    <t>1202</t>
  </si>
  <si>
    <t>1400</t>
  </si>
  <si>
    <t>1401</t>
  </si>
  <si>
    <t>1403</t>
  </si>
  <si>
    <t>Уточненный план</t>
  </si>
  <si>
    <t>Дополнительное образование  детей</t>
  </si>
  <si>
    <t>0703</t>
  </si>
  <si>
    <t>0103</t>
  </si>
  <si>
    <t>Утвержденный план</t>
  </si>
  <si>
    <t>ОХРАНА ОКРУЖАЮЩЕЙ СРЕДЫ</t>
  </si>
  <si>
    <t>Другие вопросы в области окружающей среды</t>
  </si>
  <si>
    <t>0600</t>
  </si>
  <si>
    <t>0605</t>
  </si>
  <si>
    <t>0105</t>
  </si>
  <si>
    <t>Судебная система</t>
  </si>
  <si>
    <t>Другие вопросы в области жилищно-коммунального хозяйства</t>
  </si>
  <si>
    <t>0505</t>
  </si>
  <si>
    <t>0310</t>
  </si>
  <si>
    <t>Защита населения и территории от чрезвычайных ситуаций природного и техногенного характера,пожарная безопасность</t>
  </si>
  <si>
    <t>Обеспечение проведения выборов и референдумов</t>
  </si>
  <si>
    <t>0107</t>
  </si>
  <si>
    <t>Спорт высших достижений</t>
  </si>
  <si>
    <t>1103</t>
  </si>
  <si>
    <t>Сведения об исполнении бюджета муниципального района Мелеузовский район Республики Башкортостан за 3 квартал 2025 года по расходам, в разрезе разделов и подразделов в сравнении с запланированными значениями на соответствующий период</t>
  </si>
  <si>
    <t>Текущий план на 3 квартал 2025 года</t>
  </si>
  <si>
    <t>Отчет за 3 квартал 2025  года</t>
  </si>
  <si>
    <t>Другие вопросы в области социальной политики</t>
  </si>
  <si>
    <t>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</si>
</sst>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0" xfId="0" applyFont="1" applyFill="1"/>
    <xf numFmtId="0" fontId="6" fillId="0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1" fillId="0" borderId="3" xfId="0" applyNumberFormat="1" applyFont="1" applyFill="1" applyBorder="1" applyAlignment="1">
      <alignment horizontal="center" vertical="center" shrinkToFit="1"/>
    </xf>
    <xf numFmtId="164" fontId="1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right" vertical="top"/>
    </xf>
    <xf numFmtId="164" fontId="1" fillId="0" borderId="1" xfId="0" applyNumberFormat="1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view="pageBreakPreview" topLeftCell="A37" zoomScale="86" zoomScaleNormal="91" zoomScaleSheetLayoutView="86" workbookViewId="0">
      <selection activeCell="C68" sqref="C67:C68"/>
    </sheetView>
  </sheetViews>
  <sheetFormatPr defaultRowHeight="15" x14ac:dyDescent="0.25"/>
  <cols>
    <col min="1" max="1" width="58" style="1" customWidth="1"/>
    <col min="2" max="2" width="12.28515625" style="1" customWidth="1"/>
    <col min="3" max="3" width="16.5703125" style="1" customWidth="1"/>
    <col min="4" max="4" width="15.28515625" style="1" customWidth="1"/>
    <col min="5" max="5" width="15" style="1" customWidth="1"/>
    <col min="6" max="6" width="14.28515625" style="1" customWidth="1"/>
    <col min="7" max="7" width="13.5703125" style="1" customWidth="1"/>
    <col min="8" max="16384" width="9.140625" style="1"/>
  </cols>
  <sheetData>
    <row r="1" spans="1:7" ht="57" customHeight="1" x14ac:dyDescent="0.25">
      <c r="A1" s="21" t="s">
        <v>95</v>
      </c>
      <c r="B1" s="21"/>
      <c r="C1" s="21"/>
      <c r="D1" s="21"/>
      <c r="E1" s="21"/>
      <c r="F1" s="21"/>
      <c r="G1" s="21"/>
    </row>
    <row r="2" spans="1:7" x14ac:dyDescent="0.25">
      <c r="B2" s="2"/>
      <c r="C2" s="2"/>
      <c r="D2" s="3"/>
      <c r="E2" s="3"/>
      <c r="F2" s="3"/>
      <c r="G2" s="3"/>
    </row>
    <row r="3" spans="1:7" x14ac:dyDescent="0.25">
      <c r="B3" s="2"/>
      <c r="C3" s="2"/>
      <c r="D3" s="3"/>
      <c r="E3" s="3"/>
      <c r="F3" s="22" t="s">
        <v>0</v>
      </c>
      <c r="G3" s="23"/>
    </row>
    <row r="4" spans="1:7" ht="46.5" customHeight="1" x14ac:dyDescent="0.25">
      <c r="A4" s="4" t="s">
        <v>2</v>
      </c>
      <c r="B4" s="5" t="s">
        <v>40</v>
      </c>
      <c r="C4" s="6" t="s">
        <v>80</v>
      </c>
      <c r="D4" s="6" t="s">
        <v>76</v>
      </c>
      <c r="E4" s="6" t="s">
        <v>96</v>
      </c>
      <c r="F4" s="6" t="s">
        <v>97</v>
      </c>
      <c r="G4" s="6" t="s">
        <v>1</v>
      </c>
    </row>
    <row r="5" spans="1:7" s="8" customFormat="1" ht="15.75" x14ac:dyDescent="0.25">
      <c r="A5" s="7" t="s">
        <v>3</v>
      </c>
      <c r="B5" s="12" t="s">
        <v>41</v>
      </c>
      <c r="C5" s="18">
        <f>C6+C7+C8+C9+C10+C11</f>
        <v>201124</v>
      </c>
      <c r="D5" s="24">
        <f>D6+D7+D8+D9+D10+D11</f>
        <v>254444.78476000001</v>
      </c>
      <c r="E5" s="20">
        <f>E6+E7+E8+E9+E10+E11</f>
        <v>190833.58856999999</v>
      </c>
      <c r="F5" s="26">
        <f>F6+F7+F8+F9+F10+F11</f>
        <v>160615.90742</v>
      </c>
      <c r="G5" s="15">
        <f>F5/E5*100</f>
        <v>84.165428436139379</v>
      </c>
    </row>
    <row r="6" spans="1:7" ht="47.25" customHeight="1" x14ac:dyDescent="0.25">
      <c r="A6" s="5" t="s">
        <v>4</v>
      </c>
      <c r="B6" s="13" t="s">
        <v>79</v>
      </c>
      <c r="C6" s="19">
        <v>6621</v>
      </c>
      <c r="D6" s="25">
        <v>6801.4</v>
      </c>
      <c r="E6" s="16">
        <f>D6/4*3</f>
        <v>5101.0499999999993</v>
      </c>
      <c r="F6" s="25">
        <v>4372.2702900000004</v>
      </c>
      <c r="G6" s="16">
        <f t="shared" ref="G6:G50" si="0">F6/E6*100</f>
        <v>85.713143176404884</v>
      </c>
    </row>
    <row r="7" spans="1:7" ht="45.75" customHeight="1" x14ac:dyDescent="0.25">
      <c r="A7" s="5" t="s">
        <v>5</v>
      </c>
      <c r="B7" s="13" t="s">
        <v>42</v>
      </c>
      <c r="C7" s="19">
        <v>146172</v>
      </c>
      <c r="D7" s="25">
        <v>155152.80567</v>
      </c>
      <c r="E7" s="16">
        <f t="shared" ref="E7:E49" si="1">D7/4*3</f>
        <v>116364.60425249999</v>
      </c>
      <c r="F7" s="25">
        <v>102724.36625000001</v>
      </c>
      <c r="G7" s="16">
        <f t="shared" si="0"/>
        <v>88.278017967644189</v>
      </c>
    </row>
    <row r="8" spans="1:7" ht="15.75" customHeight="1" x14ac:dyDescent="0.25">
      <c r="A8" s="5" t="s">
        <v>86</v>
      </c>
      <c r="B8" s="13" t="s">
        <v>85</v>
      </c>
      <c r="C8" s="19">
        <v>18.100000000000001</v>
      </c>
      <c r="D8" s="25">
        <v>18.100000000000001</v>
      </c>
      <c r="E8" s="16">
        <f t="shared" si="1"/>
        <v>13.575000000000001</v>
      </c>
      <c r="F8" s="25"/>
      <c r="G8" s="16">
        <v>0</v>
      </c>
    </row>
    <row r="9" spans="1:7" ht="15.75" customHeight="1" x14ac:dyDescent="0.25">
      <c r="A9" s="5" t="s">
        <v>91</v>
      </c>
      <c r="B9" s="13" t="s">
        <v>92</v>
      </c>
      <c r="C9" s="19"/>
      <c r="D9" s="25"/>
      <c r="E9" s="16">
        <f t="shared" si="1"/>
        <v>0</v>
      </c>
      <c r="F9" s="25"/>
      <c r="G9" s="16"/>
    </row>
    <row r="10" spans="1:7" ht="15.75" x14ac:dyDescent="0.25">
      <c r="A10" s="5" t="s">
        <v>6</v>
      </c>
      <c r="B10" s="13" t="s">
        <v>43</v>
      </c>
      <c r="C10" s="19">
        <v>1200</v>
      </c>
      <c r="D10" s="25">
        <v>1200</v>
      </c>
      <c r="E10" s="16">
        <f t="shared" si="1"/>
        <v>900</v>
      </c>
      <c r="F10" s="25"/>
      <c r="G10" s="16">
        <v>0</v>
      </c>
    </row>
    <row r="11" spans="1:7" ht="21" customHeight="1" x14ac:dyDescent="0.25">
      <c r="A11" s="5" t="s">
        <v>7</v>
      </c>
      <c r="B11" s="13" t="s">
        <v>44</v>
      </c>
      <c r="C11" s="19">
        <v>47112.9</v>
      </c>
      <c r="D11" s="25">
        <v>91272.479089999993</v>
      </c>
      <c r="E11" s="16">
        <f t="shared" si="1"/>
        <v>68454.359317499999</v>
      </c>
      <c r="F11" s="25">
        <v>53519.270879999996</v>
      </c>
      <c r="G11" s="16">
        <f t="shared" si="0"/>
        <v>78.182414405152528</v>
      </c>
    </row>
    <row r="12" spans="1:7" s="8" customFormat="1" ht="15.75" x14ac:dyDescent="0.25">
      <c r="A12" s="7" t="s">
        <v>8</v>
      </c>
      <c r="B12" s="12" t="s">
        <v>45</v>
      </c>
      <c r="C12" s="18">
        <f>C13</f>
        <v>3497.9</v>
      </c>
      <c r="D12" s="26">
        <f>D13</f>
        <v>3497.9</v>
      </c>
      <c r="E12" s="18">
        <f>E13</f>
        <v>2623.4250000000002</v>
      </c>
      <c r="F12" s="26">
        <f>F13</f>
        <v>2623.4250000000002</v>
      </c>
      <c r="G12" s="15">
        <f t="shared" si="0"/>
        <v>100</v>
      </c>
    </row>
    <row r="13" spans="1:7" ht="21" customHeight="1" x14ac:dyDescent="0.25">
      <c r="A13" s="5" t="s">
        <v>9</v>
      </c>
      <c r="B13" s="13" t="s">
        <v>46</v>
      </c>
      <c r="C13" s="19">
        <v>3497.9</v>
      </c>
      <c r="D13" s="25">
        <v>3497.9</v>
      </c>
      <c r="E13" s="16">
        <f t="shared" si="1"/>
        <v>2623.4250000000002</v>
      </c>
      <c r="F13" s="25">
        <v>2623.4250000000002</v>
      </c>
      <c r="G13" s="16">
        <f t="shared" si="0"/>
        <v>100</v>
      </c>
    </row>
    <row r="14" spans="1:7" s="8" customFormat="1" ht="33" customHeight="1" x14ac:dyDescent="0.25">
      <c r="A14" s="7" t="s">
        <v>10</v>
      </c>
      <c r="B14" s="12" t="s">
        <v>47</v>
      </c>
      <c r="C14" s="18">
        <f>C15</f>
        <v>12141</v>
      </c>
      <c r="D14" s="26">
        <f>D15</f>
        <v>12141</v>
      </c>
      <c r="E14" s="18">
        <f>E15</f>
        <v>9105.75</v>
      </c>
      <c r="F14" s="26">
        <f>F15</f>
        <v>5033.99053</v>
      </c>
      <c r="G14" s="15">
        <f t="shared" si="0"/>
        <v>55.283645279081895</v>
      </c>
    </row>
    <row r="15" spans="1:7" ht="48.75" customHeight="1" x14ac:dyDescent="0.25">
      <c r="A15" s="5" t="s">
        <v>90</v>
      </c>
      <c r="B15" s="13" t="s">
        <v>89</v>
      </c>
      <c r="C15" s="19">
        <v>12141</v>
      </c>
      <c r="D15" s="25">
        <v>12141</v>
      </c>
      <c r="E15" s="16">
        <f t="shared" si="1"/>
        <v>9105.75</v>
      </c>
      <c r="F15" s="25">
        <v>5033.99053</v>
      </c>
      <c r="G15" s="16">
        <f t="shared" si="0"/>
        <v>55.283645279081895</v>
      </c>
    </row>
    <row r="16" spans="1:7" s="8" customFormat="1" ht="18.75" customHeight="1" x14ac:dyDescent="0.25">
      <c r="A16" s="7" t="s">
        <v>11</v>
      </c>
      <c r="B16" s="12" t="s">
        <v>48</v>
      </c>
      <c r="C16" s="18">
        <f>SUM(C17:C20)</f>
        <v>172027.36</v>
      </c>
      <c r="D16" s="26">
        <f>SUM(D17:D20)</f>
        <v>247118.08926000001</v>
      </c>
      <c r="E16" s="18">
        <f>SUM(E17:E20)</f>
        <v>185338.566945</v>
      </c>
      <c r="F16" s="26">
        <f>SUM(F17:F20)</f>
        <v>146436.62708999999</v>
      </c>
      <c r="G16" s="15">
        <f t="shared" si="0"/>
        <v>79.010337407786096</v>
      </c>
    </row>
    <row r="17" spans="1:7" ht="17.25" customHeight="1" x14ac:dyDescent="0.25">
      <c r="A17" s="5" t="s">
        <v>12</v>
      </c>
      <c r="B17" s="13" t="s">
        <v>49</v>
      </c>
      <c r="C17" s="19">
        <v>7162</v>
      </c>
      <c r="D17" s="25">
        <v>3512.6266599999999</v>
      </c>
      <c r="E17" s="16">
        <f t="shared" si="1"/>
        <v>2634.4699949999999</v>
      </c>
      <c r="F17" s="25">
        <v>2419.9226600000002</v>
      </c>
      <c r="G17" s="16">
        <f t="shared" si="0"/>
        <v>91.856148090234754</v>
      </c>
    </row>
    <row r="18" spans="1:7" ht="15.75" x14ac:dyDescent="0.25">
      <c r="A18" s="5" t="s">
        <v>13</v>
      </c>
      <c r="B18" s="13" t="s">
        <v>50</v>
      </c>
      <c r="C18" s="19">
        <v>12400</v>
      </c>
      <c r="D18" s="25">
        <v>12400</v>
      </c>
      <c r="E18" s="16">
        <f t="shared" si="1"/>
        <v>9300</v>
      </c>
      <c r="F18" s="25">
        <v>8243.4266599999992</v>
      </c>
      <c r="G18" s="16">
        <f t="shared" si="0"/>
        <v>88.63899634408601</v>
      </c>
    </row>
    <row r="19" spans="1:7" ht="19.5" customHeight="1" x14ac:dyDescent="0.25">
      <c r="A19" s="5" t="s">
        <v>14</v>
      </c>
      <c r="B19" s="13" t="s">
        <v>51</v>
      </c>
      <c r="C19" s="19">
        <v>131440.35999999999</v>
      </c>
      <c r="D19" s="25">
        <v>212180.4626</v>
      </c>
      <c r="E19" s="16">
        <f t="shared" si="1"/>
        <v>159135.34695000001</v>
      </c>
      <c r="F19" s="25">
        <v>127542.13793</v>
      </c>
      <c r="G19" s="16">
        <f t="shared" si="0"/>
        <v>80.146956898314656</v>
      </c>
    </row>
    <row r="20" spans="1:7" ht="17.25" customHeight="1" x14ac:dyDescent="0.25">
      <c r="A20" s="5" t="s">
        <v>15</v>
      </c>
      <c r="B20" s="13" t="s">
        <v>52</v>
      </c>
      <c r="C20" s="19">
        <v>21025</v>
      </c>
      <c r="D20" s="25">
        <v>19025</v>
      </c>
      <c r="E20" s="16">
        <f t="shared" si="1"/>
        <v>14268.75</v>
      </c>
      <c r="F20" s="25">
        <v>8231.1398399999998</v>
      </c>
      <c r="G20" s="16">
        <f t="shared" si="0"/>
        <v>57.686481576872538</v>
      </c>
    </row>
    <row r="21" spans="1:7" s="8" customFormat="1" ht="15.75" customHeight="1" x14ac:dyDescent="0.25">
      <c r="A21" s="7" t="s">
        <v>16</v>
      </c>
      <c r="B21" s="12" t="s">
        <v>53</v>
      </c>
      <c r="C21" s="18">
        <f>C22+C23+C24+C25</f>
        <v>60262.744099999996</v>
      </c>
      <c r="D21" s="26">
        <f>D22+D23+D24+D25</f>
        <v>104472.95642999999</v>
      </c>
      <c r="E21" s="18">
        <f>E22+E23+E24+E25</f>
        <v>78354.717322500001</v>
      </c>
      <c r="F21" s="26">
        <f>F22+F23+F24+F25</f>
        <v>82890.819710000011</v>
      </c>
      <c r="G21" s="15">
        <f t="shared" si="0"/>
        <v>105.78918863152794</v>
      </c>
    </row>
    <row r="22" spans="1:7" ht="15.75" x14ac:dyDescent="0.25">
      <c r="A22" s="5" t="s">
        <v>17</v>
      </c>
      <c r="B22" s="13" t="s">
        <v>54</v>
      </c>
      <c r="C22" s="19">
        <v>1500</v>
      </c>
      <c r="D22" s="25">
        <v>2210</v>
      </c>
      <c r="E22" s="16">
        <f t="shared" si="1"/>
        <v>1657.5</v>
      </c>
      <c r="F22" s="25">
        <v>1734.09915</v>
      </c>
      <c r="G22" s="16">
        <f t="shared" si="0"/>
        <v>104.62136651583711</v>
      </c>
    </row>
    <row r="23" spans="1:7" ht="15.75" x14ac:dyDescent="0.25">
      <c r="A23" s="5" t="s">
        <v>18</v>
      </c>
      <c r="B23" s="13" t="s">
        <v>55</v>
      </c>
      <c r="C23" s="19">
        <v>11702.85346</v>
      </c>
      <c r="D23" s="25">
        <v>53158.45119</v>
      </c>
      <c r="E23" s="16">
        <f t="shared" si="1"/>
        <v>39868.838392500002</v>
      </c>
      <c r="F23" s="25">
        <v>38460.084040000002</v>
      </c>
      <c r="G23" s="16">
        <f t="shared" si="0"/>
        <v>96.466527721146221</v>
      </c>
    </row>
    <row r="24" spans="1:7" ht="15.75" x14ac:dyDescent="0.25">
      <c r="A24" s="5" t="s">
        <v>19</v>
      </c>
      <c r="B24" s="13" t="s">
        <v>56</v>
      </c>
      <c r="C24" s="19">
        <v>38959.890639999998</v>
      </c>
      <c r="D24" s="25">
        <v>43234.505239999999</v>
      </c>
      <c r="E24" s="16">
        <f t="shared" si="1"/>
        <v>32425.878929999999</v>
      </c>
      <c r="F24" s="25">
        <v>37026.63652</v>
      </c>
      <c r="G24" s="16">
        <f t="shared" ref="G24" si="2">F24/E24*100</f>
        <v>114.18853626121278</v>
      </c>
    </row>
    <row r="25" spans="1:7" ht="30" x14ac:dyDescent="0.25">
      <c r="A25" s="5" t="s">
        <v>87</v>
      </c>
      <c r="B25" s="13" t="s">
        <v>88</v>
      </c>
      <c r="C25" s="19">
        <v>8100</v>
      </c>
      <c r="D25" s="25">
        <v>5870</v>
      </c>
      <c r="E25" s="16">
        <f>D25/4*3</f>
        <v>4402.5</v>
      </c>
      <c r="F25" s="25">
        <v>5670</v>
      </c>
      <c r="G25" s="16">
        <f t="shared" si="0"/>
        <v>128.79045996592845</v>
      </c>
    </row>
    <row r="26" spans="1:7" s="8" customFormat="1" ht="21" customHeight="1" x14ac:dyDescent="0.25">
      <c r="A26" s="7" t="s">
        <v>81</v>
      </c>
      <c r="B26" s="12" t="s">
        <v>83</v>
      </c>
      <c r="C26" s="18">
        <f>C27</f>
        <v>12000</v>
      </c>
      <c r="D26" s="26">
        <f>D27</f>
        <v>11000</v>
      </c>
      <c r="E26" s="18">
        <f>E27</f>
        <v>8250</v>
      </c>
      <c r="F26" s="26">
        <f t="shared" ref="F26" si="3">F27</f>
        <v>201</v>
      </c>
      <c r="G26" s="15">
        <f t="shared" si="0"/>
        <v>2.4363636363636365</v>
      </c>
    </row>
    <row r="27" spans="1:7" ht="21" customHeight="1" x14ac:dyDescent="0.25">
      <c r="A27" s="5" t="s">
        <v>82</v>
      </c>
      <c r="B27" s="13" t="s">
        <v>84</v>
      </c>
      <c r="C27" s="19">
        <v>12000</v>
      </c>
      <c r="D27" s="25">
        <v>11000</v>
      </c>
      <c r="E27" s="16">
        <f t="shared" si="1"/>
        <v>8250</v>
      </c>
      <c r="F27" s="25">
        <v>201</v>
      </c>
      <c r="G27" s="16">
        <f t="shared" si="0"/>
        <v>2.4363636363636365</v>
      </c>
    </row>
    <row r="28" spans="1:7" s="8" customFormat="1" ht="15.75" x14ac:dyDescent="0.25">
      <c r="A28" s="7" t="s">
        <v>20</v>
      </c>
      <c r="B28" s="12" t="s">
        <v>57</v>
      </c>
      <c r="C28" s="18">
        <f>SUM(C29:C33)</f>
        <v>1837544.0571599999</v>
      </c>
      <c r="D28" s="26">
        <f>SUM(D29:D33)</f>
        <v>1863212.7419</v>
      </c>
      <c r="E28" s="18">
        <f>SUM(E29:E33)</f>
        <v>1397409.5564250001</v>
      </c>
      <c r="F28" s="26">
        <f>SUM(F29:F33)</f>
        <v>1328146.2484799998</v>
      </c>
      <c r="G28" s="15">
        <f t="shared" si="0"/>
        <v>95.043449672535743</v>
      </c>
    </row>
    <row r="29" spans="1:7" ht="15.75" x14ac:dyDescent="0.25">
      <c r="A29" s="5" t="s">
        <v>21</v>
      </c>
      <c r="B29" s="13" t="s">
        <v>58</v>
      </c>
      <c r="C29" s="19">
        <v>544232.04</v>
      </c>
      <c r="D29" s="25">
        <v>535814.65</v>
      </c>
      <c r="E29" s="16">
        <f t="shared" si="1"/>
        <v>401860.98750000005</v>
      </c>
      <c r="F29" s="25">
        <v>367129.96711999999</v>
      </c>
      <c r="G29" s="16">
        <f t="shared" si="0"/>
        <v>91.35745407981409</v>
      </c>
    </row>
    <row r="30" spans="1:7" ht="15.75" x14ac:dyDescent="0.25">
      <c r="A30" s="5" t="s">
        <v>22</v>
      </c>
      <c r="B30" s="13" t="s">
        <v>59</v>
      </c>
      <c r="C30" s="19">
        <v>1015461.67428</v>
      </c>
      <c r="D30" s="25">
        <v>1044725.69647</v>
      </c>
      <c r="E30" s="16">
        <f t="shared" si="1"/>
        <v>783544.2723525</v>
      </c>
      <c r="F30" s="25">
        <v>757128.59303999995</v>
      </c>
      <c r="G30" s="16">
        <f t="shared" si="0"/>
        <v>96.628693458100329</v>
      </c>
    </row>
    <row r="31" spans="1:7" ht="15.75" x14ac:dyDescent="0.25">
      <c r="A31" s="9" t="s">
        <v>77</v>
      </c>
      <c r="B31" s="13" t="s">
        <v>78</v>
      </c>
      <c r="C31" s="19">
        <v>153798.5184</v>
      </c>
      <c r="D31" s="25">
        <v>153918.6</v>
      </c>
      <c r="E31" s="16">
        <f t="shared" si="1"/>
        <v>115438.95000000001</v>
      </c>
      <c r="F31" s="25">
        <v>114459.58620000001</v>
      </c>
      <c r="G31" s="16">
        <f t="shared" si="0"/>
        <v>99.151617543298855</v>
      </c>
    </row>
    <row r="32" spans="1:7" ht="19.5" customHeight="1" x14ac:dyDescent="0.25">
      <c r="A32" s="5" t="s">
        <v>23</v>
      </c>
      <c r="B32" s="13" t="s">
        <v>60</v>
      </c>
      <c r="C32" s="19">
        <v>18845</v>
      </c>
      <c r="D32" s="25">
        <v>24662.22536</v>
      </c>
      <c r="E32" s="16">
        <f t="shared" si="1"/>
        <v>18496.669020000001</v>
      </c>
      <c r="F32" s="25">
        <v>20676.872360000001</v>
      </c>
      <c r="G32" s="16">
        <f t="shared" si="0"/>
        <v>111.7870052042484</v>
      </c>
    </row>
    <row r="33" spans="1:7" ht="20.25" customHeight="1" x14ac:dyDescent="0.25">
      <c r="A33" s="5" t="s">
        <v>24</v>
      </c>
      <c r="B33" s="13" t="s">
        <v>61</v>
      </c>
      <c r="C33" s="19">
        <v>105206.82448</v>
      </c>
      <c r="D33" s="25">
        <v>104091.57007</v>
      </c>
      <c r="E33" s="16">
        <f t="shared" si="1"/>
        <v>78068.677552499998</v>
      </c>
      <c r="F33" s="25">
        <v>68751.229760000002</v>
      </c>
      <c r="G33" s="16">
        <f t="shared" si="0"/>
        <v>88.06506260307259</v>
      </c>
    </row>
    <row r="34" spans="1:7" s="8" customFormat="1" ht="15.75" x14ac:dyDescent="0.25">
      <c r="A34" s="7" t="s">
        <v>25</v>
      </c>
      <c r="B34" s="12" t="s">
        <v>62</v>
      </c>
      <c r="C34" s="18">
        <f>C35</f>
        <v>146566.67793999999</v>
      </c>
      <c r="D34" s="26">
        <f>D35</f>
        <v>139809.38555000001</v>
      </c>
      <c r="E34" s="18">
        <f>E35</f>
        <v>104857.0391625</v>
      </c>
      <c r="F34" s="26">
        <f>F35</f>
        <v>103574.52813999999</v>
      </c>
      <c r="G34" s="15">
        <f t="shared" si="0"/>
        <v>98.77689563548283</v>
      </c>
    </row>
    <row r="35" spans="1:7" ht="15.75" x14ac:dyDescent="0.25">
      <c r="A35" s="5" t="s">
        <v>26</v>
      </c>
      <c r="B35" s="13" t="s">
        <v>63</v>
      </c>
      <c r="C35" s="19">
        <v>146566.67793999999</v>
      </c>
      <c r="D35" s="25">
        <v>139809.38555000001</v>
      </c>
      <c r="E35" s="16">
        <f t="shared" si="1"/>
        <v>104857.0391625</v>
      </c>
      <c r="F35" s="25">
        <v>103574.52813999999</v>
      </c>
      <c r="G35" s="16">
        <f t="shared" si="0"/>
        <v>98.77689563548283</v>
      </c>
    </row>
    <row r="36" spans="1:7" s="8" customFormat="1" ht="15.75" x14ac:dyDescent="0.25">
      <c r="A36" s="7" t="s">
        <v>27</v>
      </c>
      <c r="B36" s="12" t="s">
        <v>64</v>
      </c>
      <c r="C36" s="18">
        <f>C37+C38+C39</f>
        <v>182821.13246999998</v>
      </c>
      <c r="D36" s="26">
        <f>D37+D38+D39+D40</f>
        <v>253232.66124000002</v>
      </c>
      <c r="E36" s="18">
        <f>E37+E38+E39+E40</f>
        <v>189924.49593</v>
      </c>
      <c r="F36" s="26">
        <f>F37+F38+F39+F40</f>
        <v>191764.73835000003</v>
      </c>
      <c r="G36" s="15">
        <f t="shared" si="0"/>
        <v>100.96893368650997</v>
      </c>
    </row>
    <row r="37" spans="1:7" ht="15.75" x14ac:dyDescent="0.25">
      <c r="A37" s="5" t="s">
        <v>28</v>
      </c>
      <c r="B37" s="13" t="s">
        <v>65</v>
      </c>
      <c r="C37" s="19">
        <v>4130</v>
      </c>
      <c r="D37" s="25">
        <v>4568.5271300000004</v>
      </c>
      <c r="E37" s="16">
        <f t="shared" si="1"/>
        <v>3426.3953475000003</v>
      </c>
      <c r="F37" s="25">
        <v>3037.92031</v>
      </c>
      <c r="G37" s="16">
        <f t="shared" si="0"/>
        <v>88.662282133220756</v>
      </c>
    </row>
    <row r="38" spans="1:7" ht="18.75" customHeight="1" x14ac:dyDescent="0.25">
      <c r="A38" s="5" t="s">
        <v>29</v>
      </c>
      <c r="B38" s="13" t="s">
        <v>66</v>
      </c>
      <c r="C38" s="19">
        <v>18463.251</v>
      </c>
      <c r="D38" s="25">
        <v>88651.714000000007</v>
      </c>
      <c r="E38" s="16">
        <f t="shared" si="1"/>
        <v>66488.785499999998</v>
      </c>
      <c r="F38" s="25">
        <v>74300</v>
      </c>
      <c r="G38" s="16">
        <f t="shared" si="0"/>
        <v>111.74816841856736</v>
      </c>
    </row>
    <row r="39" spans="1:7" ht="15.75" x14ac:dyDescent="0.25">
      <c r="A39" s="5" t="s">
        <v>30</v>
      </c>
      <c r="B39" s="13" t="s">
        <v>67</v>
      </c>
      <c r="C39" s="19">
        <v>160227.88146999999</v>
      </c>
      <c r="D39" s="25">
        <v>152112.42011000001</v>
      </c>
      <c r="E39" s="16">
        <f t="shared" si="1"/>
        <v>114084.3150825</v>
      </c>
      <c r="F39" s="25">
        <v>113909.39869</v>
      </c>
      <c r="G39" s="16">
        <f t="shared" si="0"/>
        <v>99.846677965876808</v>
      </c>
    </row>
    <row r="40" spans="1:7" ht="15.75" x14ac:dyDescent="0.25">
      <c r="A40" s="5" t="s">
        <v>98</v>
      </c>
      <c r="B40" s="13" t="s">
        <v>99</v>
      </c>
      <c r="C40" s="19"/>
      <c r="D40" s="25">
        <v>7900</v>
      </c>
      <c r="E40" s="16">
        <f t="shared" ref="E40" si="4">D40/4*3</f>
        <v>5925</v>
      </c>
      <c r="F40" s="25">
        <v>517.41935000000001</v>
      </c>
      <c r="G40" s="16">
        <f t="shared" ref="G40" si="5">F40/E40*100</f>
        <v>8.7328160337552738</v>
      </c>
    </row>
    <row r="41" spans="1:7" s="8" customFormat="1" ht="16.5" customHeight="1" x14ac:dyDescent="0.25">
      <c r="A41" s="7" t="s">
        <v>31</v>
      </c>
      <c r="B41" s="14" t="s">
        <v>68</v>
      </c>
      <c r="C41" s="18">
        <f>C42+C43</f>
        <v>75328.7</v>
      </c>
      <c r="D41" s="26">
        <f>D42+D43</f>
        <v>105690.50339</v>
      </c>
      <c r="E41" s="18">
        <f>E42+E43</f>
        <v>79267.877542500006</v>
      </c>
      <c r="F41" s="26">
        <f>F42+F43</f>
        <v>71310.996100000004</v>
      </c>
      <c r="G41" s="15">
        <f t="shared" si="0"/>
        <v>89.962035455996826</v>
      </c>
    </row>
    <row r="42" spans="1:7" ht="15.75" x14ac:dyDescent="0.25">
      <c r="A42" s="5" t="s">
        <v>32</v>
      </c>
      <c r="B42" s="13" t="s">
        <v>69</v>
      </c>
      <c r="C42" s="19">
        <v>29465</v>
      </c>
      <c r="D42" s="25">
        <v>47725.937100000003</v>
      </c>
      <c r="E42" s="16">
        <f t="shared" si="1"/>
        <v>35794.452825</v>
      </c>
      <c r="F42" s="25">
        <v>26172.483100000001</v>
      </c>
      <c r="G42" s="16">
        <f t="shared" si="0"/>
        <v>73.118824383090711</v>
      </c>
    </row>
    <row r="43" spans="1:7" ht="15.75" x14ac:dyDescent="0.25">
      <c r="A43" s="5" t="s">
        <v>93</v>
      </c>
      <c r="B43" s="13" t="s">
        <v>94</v>
      </c>
      <c r="C43" s="19">
        <v>45863.7</v>
      </c>
      <c r="D43" s="25">
        <v>57964.566290000002</v>
      </c>
      <c r="E43" s="16">
        <f t="shared" si="1"/>
        <v>43473.424717500005</v>
      </c>
      <c r="F43" s="25">
        <v>45138.512999999999</v>
      </c>
      <c r="G43" s="16"/>
    </row>
    <row r="44" spans="1:7" s="8" customFormat="1" ht="15.75" x14ac:dyDescent="0.25">
      <c r="A44" s="7" t="s">
        <v>33</v>
      </c>
      <c r="B44" s="12" t="s">
        <v>70</v>
      </c>
      <c r="C44" s="18">
        <f>C45+C46</f>
        <v>6430</v>
      </c>
      <c r="D44" s="26">
        <f>D45+D46</f>
        <v>6430</v>
      </c>
      <c r="E44" s="18">
        <f>E45+E46</f>
        <v>4822.5</v>
      </c>
      <c r="F44" s="26">
        <f>F45+F46</f>
        <v>4182.75594</v>
      </c>
      <c r="G44" s="15">
        <f t="shared" si="0"/>
        <v>86.734182270606524</v>
      </c>
    </row>
    <row r="45" spans="1:7" ht="15.75" x14ac:dyDescent="0.25">
      <c r="A45" s="5" t="s">
        <v>34</v>
      </c>
      <c r="B45" s="13" t="s">
        <v>71</v>
      </c>
      <c r="C45" s="19">
        <v>4900</v>
      </c>
      <c r="D45" s="25">
        <v>4900</v>
      </c>
      <c r="E45" s="16">
        <f t="shared" si="1"/>
        <v>3675</v>
      </c>
      <c r="F45" s="25">
        <v>3266.6585</v>
      </c>
      <c r="G45" s="16">
        <f t="shared" si="0"/>
        <v>88.888666666666666</v>
      </c>
    </row>
    <row r="46" spans="1:7" ht="17.25" customHeight="1" x14ac:dyDescent="0.25">
      <c r="A46" s="5" t="s">
        <v>35</v>
      </c>
      <c r="B46" s="13" t="s">
        <v>72</v>
      </c>
      <c r="C46" s="19">
        <v>1530</v>
      </c>
      <c r="D46" s="25">
        <v>1530</v>
      </c>
      <c r="E46" s="16">
        <f t="shared" si="1"/>
        <v>1147.5</v>
      </c>
      <c r="F46" s="25">
        <v>916.09744000000001</v>
      </c>
      <c r="G46" s="16">
        <f t="shared" si="0"/>
        <v>79.834199564270165</v>
      </c>
    </row>
    <row r="47" spans="1:7" s="8" customFormat="1" ht="42.75" x14ac:dyDescent="0.25">
      <c r="A47" s="7" t="s">
        <v>36</v>
      </c>
      <c r="B47" s="12" t="s">
        <v>73</v>
      </c>
      <c r="C47" s="18">
        <f>C48+C49</f>
        <v>139824</v>
      </c>
      <c r="D47" s="26">
        <f>D48+D49</f>
        <v>150255.07149</v>
      </c>
      <c r="E47" s="18">
        <f>E48+E49</f>
        <v>112691.3036175</v>
      </c>
      <c r="F47" s="26">
        <f>F48+F49</f>
        <v>118306.59749</v>
      </c>
      <c r="G47" s="15">
        <f t="shared" si="0"/>
        <v>104.98289902791397</v>
      </c>
    </row>
    <row r="48" spans="1:7" ht="49.5" customHeight="1" x14ac:dyDescent="0.25">
      <c r="A48" s="5" t="s">
        <v>37</v>
      </c>
      <c r="B48" s="13" t="s">
        <v>74</v>
      </c>
      <c r="C48" s="19">
        <v>139824</v>
      </c>
      <c r="D48" s="25">
        <v>139824</v>
      </c>
      <c r="E48" s="16">
        <f t="shared" si="1"/>
        <v>104868</v>
      </c>
      <c r="F48" s="25">
        <v>110422.526</v>
      </c>
      <c r="G48" s="16">
        <f t="shared" si="0"/>
        <v>105.29668344967007</v>
      </c>
    </row>
    <row r="49" spans="1:7" ht="15.75" x14ac:dyDescent="0.25">
      <c r="A49" s="5" t="s">
        <v>38</v>
      </c>
      <c r="B49" s="13" t="s">
        <v>75</v>
      </c>
      <c r="C49" s="19"/>
      <c r="D49" s="25">
        <v>10431.07149</v>
      </c>
      <c r="E49" s="16">
        <f t="shared" si="1"/>
        <v>7823.3036174999997</v>
      </c>
      <c r="F49" s="25">
        <v>7884.0714900000003</v>
      </c>
      <c r="G49" s="16">
        <f t="shared" si="0"/>
        <v>100.77675462274107</v>
      </c>
    </row>
    <row r="50" spans="1:7" s="8" customFormat="1" ht="15.75" x14ac:dyDescent="0.25">
      <c r="A50" s="7" t="s">
        <v>39</v>
      </c>
      <c r="B50" s="12"/>
      <c r="C50" s="17">
        <f>C5+C12+C14+C16+C21+C26+C28+C34+C36+C41+C44+C47</f>
        <v>2849567.57167</v>
      </c>
      <c r="D50" s="15">
        <f>D47+D44+D41+D36+D34+D28+D21+D16+D14+D12+D5+D26</f>
        <v>3151305.0940199997</v>
      </c>
      <c r="E50" s="15">
        <f>E47+E44+E41+E36+E34+E28+E21+E16+E14+E12+E5+E26</f>
        <v>2363478.8205149998</v>
      </c>
      <c r="F50" s="15">
        <f t="shared" ref="F50" si="6">F47+F44+F41+F36+F34+F28+F21+F16+F14+F12+F5+F26</f>
        <v>2215087.6342500001</v>
      </c>
      <c r="G50" s="15">
        <f t="shared" si="0"/>
        <v>93.721492869876215</v>
      </c>
    </row>
    <row r="51" spans="1:7" ht="15.75" x14ac:dyDescent="0.25">
      <c r="C51" s="10"/>
    </row>
    <row r="52" spans="1:7" ht="15.75" x14ac:dyDescent="0.25">
      <c r="C52" s="11"/>
    </row>
  </sheetData>
  <mergeCells count="2">
    <mergeCell ref="A1:G1"/>
    <mergeCell ref="F3:G3"/>
  </mergeCells>
  <pageMargins left="0.7" right="0.7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2025-10-14T07:20:37Z</dcterms:modified>
</cp:coreProperties>
</file>