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B17FC19-5925-4EA3-95B8-15DD684710CD}" xr6:coauthVersionLast="45" xr6:coauthVersionMax="45" xr10:uidLastSave="{00000000-0000-0000-0000-000000000000}"/>
  <bookViews>
    <workbookView xWindow="11520" yWindow="705" windowWidth="15705" windowHeight="151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" i="1" l="1"/>
  <c r="E42" i="1" l="1"/>
  <c r="E38" i="1"/>
  <c r="C40" i="1" l="1"/>
  <c r="F46" i="1" l="1"/>
  <c r="F43" i="1"/>
  <c r="F40" i="1"/>
  <c r="F36" i="1"/>
  <c r="F34" i="1"/>
  <c r="F28" i="1"/>
  <c r="F26" i="1"/>
  <c r="F21" i="1"/>
  <c r="F16" i="1"/>
  <c r="F14" i="1"/>
  <c r="F12" i="1"/>
  <c r="F5" i="1"/>
  <c r="D46" i="1"/>
  <c r="D43" i="1"/>
  <c r="D40" i="1"/>
  <c r="D36" i="1"/>
  <c r="D34" i="1"/>
  <c r="D28" i="1"/>
  <c r="D26" i="1"/>
  <c r="D21" i="1"/>
  <c r="D16" i="1"/>
  <c r="D14" i="1"/>
  <c r="D12" i="1"/>
  <c r="D5" i="1"/>
  <c r="D49" i="1" l="1"/>
  <c r="E6" i="1"/>
  <c r="C46" i="1"/>
  <c r="C43" i="1"/>
  <c r="C36" i="1"/>
  <c r="C34" i="1"/>
  <c r="C28" i="1"/>
  <c r="C26" i="1"/>
  <c r="C21" i="1"/>
  <c r="C16" i="1"/>
  <c r="C14" i="1"/>
  <c r="C12" i="1"/>
  <c r="C5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3" i="1"/>
  <c r="E44" i="1"/>
  <c r="E45" i="1"/>
  <c r="E46" i="1"/>
  <c r="E47" i="1"/>
  <c r="E48" i="1"/>
  <c r="E28" i="1"/>
  <c r="E49" i="1" l="1"/>
  <c r="G24" i="1" l="1"/>
  <c r="C49" i="1" l="1"/>
  <c r="E5" i="1" l="1"/>
  <c r="G5" i="1" s="1"/>
  <c r="G27" i="1" l="1"/>
  <c r="G26" i="1" l="1"/>
  <c r="G40" i="1"/>
  <c r="G31" i="1" l="1"/>
  <c r="G11" i="1"/>
  <c r="G47" i="1"/>
  <c r="G45" i="1"/>
  <c r="G44" i="1"/>
  <c r="G41" i="1"/>
  <c r="G39" i="1"/>
  <c r="G38" i="1"/>
  <c r="G37" i="1"/>
  <c r="G35" i="1"/>
  <c r="G33" i="1"/>
  <c r="G32" i="1"/>
  <c r="G30" i="1"/>
  <c r="G29" i="1"/>
  <c r="G25" i="1"/>
  <c r="G23" i="1"/>
  <c r="G22" i="1"/>
  <c r="G20" i="1"/>
  <c r="G19" i="1"/>
  <c r="G18" i="1"/>
  <c r="G17" i="1"/>
  <c r="G15" i="1"/>
  <c r="G13" i="1"/>
  <c r="G7" i="1"/>
  <c r="G6" i="1"/>
  <c r="G34" i="1" l="1"/>
  <c r="G21" i="1"/>
  <c r="G14" i="1"/>
  <c r="G12" i="1"/>
  <c r="G43" i="1"/>
  <c r="G16" i="1"/>
  <c r="G36" i="1"/>
  <c r="G46" i="1" l="1"/>
  <c r="G49" i="1"/>
  <c r="G28" i="1"/>
</calcChain>
</file>

<file path=xl/sharedStrings.xml><?xml version="1.0" encoding="utf-8"?>
<sst xmlns="http://schemas.openxmlformats.org/spreadsheetml/2006/main" count="98" uniqueCount="98">
  <si>
    <t>Ед.Изм.: тыс.руб.</t>
  </si>
  <si>
    <t>% испол-я текущего плана</t>
  </si>
  <si>
    <t>Функциональная структура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</si>
  <si>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</si>
  <si>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</si>
  <si>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</si>
  <si>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</si>
  <si>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</si>
  <si>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</si>
  <si>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</si>
  <si>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</si>
  <si>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</si>
  <si>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</si>
  <si>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</si>
  <si>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</si>
  <si>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</si>
  <si>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</si>
  <si>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</si>
  <si>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</si>
  <si>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</si>
  <si>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</si>
  <si>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</si>
  <si>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</si>
  <si>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</si>
  <si>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</si>
  <si>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</si>
  <si>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</si>
  <si>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</si>
  <si>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</si>
  <si>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</si>
  <si>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</si>
  <si>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</si>
  <si>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</si>
  <si>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</si>
  <si>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</si>
  <si>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</si>
  <si>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</si>
  <si>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</si>
  <si>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</si>
  <si>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РАСХОДЫ ВСЕГО</t>
  </si>
  <si>
    <t>Раздел,     подраздел</t>
  </si>
  <si>
    <t>0100</t>
  </si>
  <si>
    <t>0104</t>
  </si>
  <si>
    <t>0111</t>
  </si>
  <si>
    <t>0113</t>
  </si>
  <si>
    <t>0200</t>
  </si>
  <si>
    <t>0203</t>
  </si>
  <si>
    <t>0300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</si>
  <si>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</si>
  <si>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</si>
  <si>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</si>
  <si>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</si>
  <si>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</si>
  <si>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</si>
  <si>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</si>
  <si>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</si>
  <si>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</si>
  <si>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</si>
  <si>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</si>
  <si>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</si>
  <si>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</si>
  <si>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</si>
  <si>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</si>
  <si>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</si>
  <si>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</si>
  <si>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</si>
  <si>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</si>
  <si>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</si>
  <si>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1100</t>
  </si>
  <si>
    <t>1101</t>
  </si>
  <si>
    <t>1200</t>
  </si>
  <si>
    <t>1201</t>
  </si>
  <si>
    <t>1202</t>
  </si>
  <si>
    <t>1400</t>
  </si>
  <si>
    <t>1401</t>
  </si>
  <si>
    <t>1403</t>
  </si>
  <si>
    <t>Уточненный план</t>
  </si>
  <si>
    <t>Дополнительное образование  детей</t>
  </si>
  <si>
    <t>0703</t>
  </si>
  <si>
    <t>0103</t>
  </si>
  <si>
    <t>Утвержденный план</t>
  </si>
  <si>
    <t>ОХРАНА ОКРУЖАЮЩЕЙ СРЕДЫ</t>
  </si>
  <si>
    <t>Другие вопросы в области окружающей среды</t>
  </si>
  <si>
    <t>0600</t>
  </si>
  <si>
    <t>0605</t>
  </si>
  <si>
    <t>0105</t>
  </si>
  <si>
    <t>Судебная система</t>
  </si>
  <si>
    <t>Другие вопросы в области жилищно-коммунального хозяйства</t>
  </si>
  <si>
    <t>0505</t>
  </si>
  <si>
    <t>0310</t>
  </si>
  <si>
    <t>Защита населения и территории от чрезвычайных ситуаций природного и техногенного характера,пожарная безопасность</t>
  </si>
  <si>
    <t>Обеспечение проведения выборов и референдумов</t>
  </si>
  <si>
    <t>0107</t>
  </si>
  <si>
    <t>Спорт высших достижений</t>
  </si>
  <si>
    <t>1103</t>
  </si>
  <si>
    <t>Сведения об исполнении бюджета муниципального района Мелеузовский район Республики Башкортостан за 1 квартал 2025 года по расходам, в разрезе разделов и подразделов в сравнении с запланированными значениями на соответствующий период</t>
  </si>
  <si>
    <t>Текущий план на 1 квартал 2025 года</t>
  </si>
  <si>
    <t>Отчет за 1 квартал 2025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</si>
</sst>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BreakPreview" topLeftCell="A28" zoomScale="86" zoomScaleNormal="91" zoomScaleSheetLayoutView="86" workbookViewId="0">
      <selection activeCell="E54" sqref="E54"/>
    </sheetView>
  </sheetViews>
  <sheetFormatPr defaultRowHeight="15" x14ac:dyDescent="0.25"/>
  <cols>
    <col min="1" max="1" width="58" style="1" customWidth="1"/>
    <col min="2" max="2" width="12.28515625" style="1" customWidth="1"/>
    <col min="3" max="3" width="16.5703125" style="1" customWidth="1"/>
    <col min="4" max="4" width="18.42578125" style="1" customWidth="1"/>
    <col min="5" max="5" width="15" style="1" customWidth="1"/>
    <col min="6" max="6" width="17.5703125" style="1" customWidth="1"/>
    <col min="7" max="7" width="13.5703125" style="1" customWidth="1"/>
    <col min="8" max="16384" width="9.140625" style="1"/>
  </cols>
  <sheetData>
    <row r="1" spans="1:7" ht="57" customHeight="1" x14ac:dyDescent="0.25">
      <c r="A1" s="20" t="s">
        <v>95</v>
      </c>
      <c r="B1" s="20"/>
      <c r="C1" s="20"/>
      <c r="D1" s="20"/>
      <c r="E1" s="20"/>
      <c r="F1" s="20"/>
      <c r="G1" s="20"/>
    </row>
    <row r="2" spans="1:7" x14ac:dyDescent="0.25">
      <c r="B2" s="2"/>
      <c r="C2" s="2"/>
      <c r="D2" s="3"/>
      <c r="E2" s="3"/>
      <c r="F2" s="3"/>
      <c r="G2" s="3"/>
    </row>
    <row r="3" spans="1:7" x14ac:dyDescent="0.25">
      <c r="B3" s="2"/>
      <c r="C3" s="2"/>
      <c r="D3" s="3"/>
      <c r="E3" s="3"/>
      <c r="F3" s="21" t="s">
        <v>0</v>
      </c>
      <c r="G3" s="22"/>
    </row>
    <row r="4" spans="1:7" ht="46.5" customHeight="1" x14ac:dyDescent="0.25">
      <c r="A4" s="4" t="s">
        <v>2</v>
      </c>
      <c r="B4" s="5" t="s">
        <v>40</v>
      </c>
      <c r="C4" s="6" t="s">
        <v>80</v>
      </c>
      <c r="D4" s="6" t="s">
        <v>76</v>
      </c>
      <c r="E4" s="6" t="s">
        <v>96</v>
      </c>
      <c r="F4" s="6" t="s">
        <v>97</v>
      </c>
      <c r="G4" s="6" t="s">
        <v>1</v>
      </c>
    </row>
    <row r="5" spans="1:7" s="8" customFormat="1" ht="15.75" x14ac:dyDescent="0.25">
      <c r="A5" s="7" t="s">
        <v>3</v>
      </c>
      <c r="B5" s="12" t="s">
        <v>41</v>
      </c>
      <c r="C5" s="18">
        <f>C6+C7+C8+C9+C10+C11</f>
        <v>201124</v>
      </c>
      <c r="D5" s="18">
        <f>D6+D7+D8+D9+D10+D11</f>
        <v>210856.86775999999</v>
      </c>
      <c r="E5" s="15">
        <f>D5/4</f>
        <v>52714.216939999998</v>
      </c>
      <c r="F5" s="18">
        <f>F6+F7+F8+F9+F10+F11</f>
        <v>33289.817559999996</v>
      </c>
      <c r="G5" s="15">
        <f>F5/E5*100</f>
        <v>63.151497816786119</v>
      </c>
    </row>
    <row r="6" spans="1:7" ht="47.25" customHeight="1" x14ac:dyDescent="0.25">
      <c r="A6" s="5" t="s">
        <v>4</v>
      </c>
      <c r="B6" s="13" t="s">
        <v>79</v>
      </c>
      <c r="C6" s="19">
        <v>6621</v>
      </c>
      <c r="D6" s="19">
        <v>5633</v>
      </c>
      <c r="E6" s="16">
        <f>D6/4</f>
        <v>1408.25</v>
      </c>
      <c r="F6" s="19">
        <v>719.95806000000005</v>
      </c>
      <c r="G6" s="16">
        <f t="shared" ref="G6:G49" si="0">F6/E6*100</f>
        <v>51.124307473815023</v>
      </c>
    </row>
    <row r="7" spans="1:7" ht="45.75" customHeight="1" x14ac:dyDescent="0.25">
      <c r="A7" s="5" t="s">
        <v>5</v>
      </c>
      <c r="B7" s="13" t="s">
        <v>42</v>
      </c>
      <c r="C7" s="19">
        <v>146172</v>
      </c>
      <c r="D7" s="19">
        <v>133565.86775999999</v>
      </c>
      <c r="E7" s="16">
        <f t="shared" ref="E7:E49" si="1">D7/4</f>
        <v>33391.466939999998</v>
      </c>
      <c r="F7" s="19">
        <v>24793.277689999999</v>
      </c>
      <c r="G7" s="16">
        <f t="shared" si="0"/>
        <v>74.250339868416688</v>
      </c>
    </row>
    <row r="8" spans="1:7" ht="15.75" customHeight="1" x14ac:dyDescent="0.25">
      <c r="A8" s="5" t="s">
        <v>86</v>
      </c>
      <c r="B8" s="13" t="s">
        <v>85</v>
      </c>
      <c r="C8" s="19">
        <v>18.100000000000001</v>
      </c>
      <c r="D8" s="19">
        <v>18.100000000000001</v>
      </c>
      <c r="E8" s="16">
        <f t="shared" si="1"/>
        <v>4.5250000000000004</v>
      </c>
      <c r="F8" s="19"/>
      <c r="G8" s="16">
        <v>0</v>
      </c>
    </row>
    <row r="9" spans="1:7" ht="15.75" hidden="1" customHeight="1" x14ac:dyDescent="0.25">
      <c r="A9" s="5" t="s">
        <v>91</v>
      </c>
      <c r="B9" s="13" t="s">
        <v>92</v>
      </c>
      <c r="C9" s="19"/>
      <c r="D9" s="19"/>
      <c r="E9" s="16">
        <f t="shared" si="1"/>
        <v>0</v>
      </c>
      <c r="F9" s="19"/>
      <c r="G9" s="16"/>
    </row>
    <row r="10" spans="1:7" ht="15.75" x14ac:dyDescent="0.25">
      <c r="A10" s="5" t="s">
        <v>6</v>
      </c>
      <c r="B10" s="13" t="s">
        <v>43</v>
      </c>
      <c r="C10" s="19">
        <v>1200</v>
      </c>
      <c r="D10" s="19">
        <v>1200</v>
      </c>
      <c r="E10" s="16">
        <f t="shared" si="1"/>
        <v>300</v>
      </c>
      <c r="F10" s="19"/>
      <c r="G10" s="16">
        <v>0</v>
      </c>
    </row>
    <row r="11" spans="1:7" ht="21" customHeight="1" x14ac:dyDescent="0.25">
      <c r="A11" s="5" t="s">
        <v>7</v>
      </c>
      <c r="B11" s="13" t="s">
        <v>44</v>
      </c>
      <c r="C11" s="19">
        <v>47112.9</v>
      </c>
      <c r="D11" s="19">
        <v>70439.899999999994</v>
      </c>
      <c r="E11" s="16">
        <f t="shared" si="1"/>
        <v>17609.974999999999</v>
      </c>
      <c r="F11" s="19">
        <v>7776.5818099999997</v>
      </c>
      <c r="G11" s="16">
        <f t="shared" si="0"/>
        <v>44.160095684406144</v>
      </c>
    </row>
    <row r="12" spans="1:7" s="8" customFormat="1" ht="15.75" x14ac:dyDescent="0.25">
      <c r="A12" s="7" t="s">
        <v>8</v>
      </c>
      <c r="B12" s="12" t="s">
        <v>45</v>
      </c>
      <c r="C12" s="18">
        <f>C13</f>
        <v>3497.9</v>
      </c>
      <c r="D12" s="18">
        <f>D13</f>
        <v>3497.9</v>
      </c>
      <c r="E12" s="15">
        <f t="shared" si="1"/>
        <v>874.47500000000002</v>
      </c>
      <c r="F12" s="18">
        <f>F13</f>
        <v>874.47500000000002</v>
      </c>
      <c r="G12" s="15">
        <f t="shared" si="0"/>
        <v>100</v>
      </c>
    </row>
    <row r="13" spans="1:7" ht="21" customHeight="1" x14ac:dyDescent="0.25">
      <c r="A13" s="5" t="s">
        <v>9</v>
      </c>
      <c r="B13" s="13" t="s">
        <v>46</v>
      </c>
      <c r="C13" s="19">
        <v>3497.9</v>
      </c>
      <c r="D13" s="19">
        <v>3497.9</v>
      </c>
      <c r="E13" s="16">
        <f t="shared" si="1"/>
        <v>874.47500000000002</v>
      </c>
      <c r="F13" s="19">
        <v>874.47500000000002</v>
      </c>
      <c r="G13" s="16">
        <f t="shared" si="0"/>
        <v>100</v>
      </c>
    </row>
    <row r="14" spans="1:7" s="8" customFormat="1" ht="33" customHeight="1" x14ac:dyDescent="0.25">
      <c r="A14" s="7" t="s">
        <v>10</v>
      </c>
      <c r="B14" s="12" t="s">
        <v>47</v>
      </c>
      <c r="C14" s="18">
        <f>C15</f>
        <v>12141</v>
      </c>
      <c r="D14" s="18">
        <f>D15</f>
        <v>12141</v>
      </c>
      <c r="E14" s="15">
        <f t="shared" si="1"/>
        <v>3035.25</v>
      </c>
      <c r="F14" s="18">
        <f>F15</f>
        <v>1237.00351</v>
      </c>
      <c r="G14" s="15">
        <f t="shared" si="0"/>
        <v>40.75458397166625</v>
      </c>
    </row>
    <row r="15" spans="1:7" ht="38.25" customHeight="1" x14ac:dyDescent="0.25">
      <c r="A15" s="5" t="s">
        <v>90</v>
      </c>
      <c r="B15" s="13" t="s">
        <v>89</v>
      </c>
      <c r="C15" s="19">
        <v>12141</v>
      </c>
      <c r="D15" s="19">
        <v>12141</v>
      </c>
      <c r="E15" s="16">
        <f t="shared" si="1"/>
        <v>3035.25</v>
      </c>
      <c r="F15" s="19">
        <v>1237.00351</v>
      </c>
      <c r="G15" s="16">
        <f t="shared" si="0"/>
        <v>40.75458397166625</v>
      </c>
    </row>
    <row r="16" spans="1:7" s="8" customFormat="1" ht="18.75" customHeight="1" x14ac:dyDescent="0.25">
      <c r="A16" s="7" t="s">
        <v>11</v>
      </c>
      <c r="B16" s="12" t="s">
        <v>48</v>
      </c>
      <c r="C16" s="18">
        <f>SUM(C17:C20)</f>
        <v>172027.36</v>
      </c>
      <c r="D16" s="18">
        <f>SUM(D17:D20)</f>
        <v>172027.36</v>
      </c>
      <c r="E16" s="15">
        <f t="shared" si="1"/>
        <v>43006.84</v>
      </c>
      <c r="F16" s="18">
        <f>SUM(F17:F20)</f>
        <v>11173.035900000001</v>
      </c>
      <c r="G16" s="15">
        <f t="shared" si="0"/>
        <v>25.979671838247132</v>
      </c>
    </row>
    <row r="17" spans="1:7" ht="17.25" customHeight="1" x14ac:dyDescent="0.25">
      <c r="A17" s="5" t="s">
        <v>12</v>
      </c>
      <c r="B17" s="13" t="s">
        <v>49</v>
      </c>
      <c r="C17" s="19">
        <v>7162</v>
      </c>
      <c r="D17" s="19">
        <v>7162</v>
      </c>
      <c r="E17" s="16">
        <f t="shared" si="1"/>
        <v>1790.5</v>
      </c>
      <c r="F17" s="19">
        <v>1147.6379999999999</v>
      </c>
      <c r="G17" s="16">
        <f t="shared" si="0"/>
        <v>64.095950851717404</v>
      </c>
    </row>
    <row r="18" spans="1:7" ht="15.75" x14ac:dyDescent="0.25">
      <c r="A18" s="5" t="s">
        <v>13</v>
      </c>
      <c r="B18" s="13" t="s">
        <v>50</v>
      </c>
      <c r="C18" s="19">
        <v>12400</v>
      </c>
      <c r="D18" s="19">
        <v>12400</v>
      </c>
      <c r="E18" s="16">
        <f t="shared" si="1"/>
        <v>3100</v>
      </c>
      <c r="F18" s="19">
        <v>1953.51016</v>
      </c>
      <c r="G18" s="16">
        <f t="shared" si="0"/>
        <v>63.01645677419355</v>
      </c>
    </row>
    <row r="19" spans="1:7" ht="19.5" customHeight="1" x14ac:dyDescent="0.25">
      <c r="A19" s="5" t="s">
        <v>14</v>
      </c>
      <c r="B19" s="13" t="s">
        <v>51</v>
      </c>
      <c r="C19" s="19">
        <v>131440.35999999999</v>
      </c>
      <c r="D19" s="19">
        <v>131440.35999999999</v>
      </c>
      <c r="E19" s="16">
        <f t="shared" si="1"/>
        <v>32860.089999999997</v>
      </c>
      <c r="F19" s="19">
        <v>5508.9979999999996</v>
      </c>
      <c r="G19" s="16">
        <f t="shared" si="0"/>
        <v>16.765011903497527</v>
      </c>
    </row>
    <row r="20" spans="1:7" ht="17.25" customHeight="1" x14ac:dyDescent="0.25">
      <c r="A20" s="5" t="s">
        <v>15</v>
      </c>
      <c r="B20" s="13" t="s">
        <v>52</v>
      </c>
      <c r="C20" s="19">
        <v>21025</v>
      </c>
      <c r="D20" s="19">
        <v>21025</v>
      </c>
      <c r="E20" s="16">
        <f t="shared" si="1"/>
        <v>5256.25</v>
      </c>
      <c r="F20" s="19">
        <v>2562.8897400000001</v>
      </c>
      <c r="G20" s="16">
        <f t="shared" si="0"/>
        <v>48.758901117717009</v>
      </c>
    </row>
    <row r="21" spans="1:7" s="8" customFormat="1" ht="15.75" customHeight="1" x14ac:dyDescent="0.25">
      <c r="A21" s="7" t="s">
        <v>16</v>
      </c>
      <c r="B21" s="12" t="s">
        <v>53</v>
      </c>
      <c r="C21" s="18">
        <f>C22+C23+C24+C25</f>
        <v>60262.744099999996</v>
      </c>
      <c r="D21" s="18">
        <f>D22+D23+D24+D25</f>
        <v>61488.92585</v>
      </c>
      <c r="E21" s="15">
        <f t="shared" si="1"/>
        <v>15372.2314625</v>
      </c>
      <c r="F21" s="18">
        <f>F22+F23+F24+F25</f>
        <v>4903.4360200000001</v>
      </c>
      <c r="G21" s="15">
        <f t="shared" si="0"/>
        <v>31.89801059112175</v>
      </c>
    </row>
    <row r="22" spans="1:7" ht="15.75" x14ac:dyDescent="0.25">
      <c r="A22" s="5" t="s">
        <v>17</v>
      </c>
      <c r="B22" s="13" t="s">
        <v>54</v>
      </c>
      <c r="C22" s="19">
        <v>1500</v>
      </c>
      <c r="D22" s="19">
        <v>2025</v>
      </c>
      <c r="E22" s="16">
        <f t="shared" si="1"/>
        <v>506.25</v>
      </c>
      <c r="F22" s="19">
        <v>320.34213999999997</v>
      </c>
      <c r="G22" s="16">
        <f t="shared" si="0"/>
        <v>63.277459753086418</v>
      </c>
    </row>
    <row r="23" spans="1:7" ht="15.75" x14ac:dyDescent="0.25">
      <c r="A23" s="5" t="s">
        <v>18</v>
      </c>
      <c r="B23" s="13" t="s">
        <v>55</v>
      </c>
      <c r="C23" s="19">
        <v>11702.85346</v>
      </c>
      <c r="D23" s="19">
        <v>7957.09249</v>
      </c>
      <c r="E23" s="16">
        <f t="shared" si="1"/>
        <v>1989.2731225</v>
      </c>
      <c r="F23" s="19">
        <v>1683.50325</v>
      </c>
      <c r="G23" s="16">
        <f t="shared" si="0"/>
        <v>84.629065308250546</v>
      </c>
    </row>
    <row r="24" spans="1:7" ht="15.75" x14ac:dyDescent="0.25">
      <c r="A24" s="5" t="s">
        <v>19</v>
      </c>
      <c r="B24" s="13" t="s">
        <v>56</v>
      </c>
      <c r="C24" s="19">
        <v>38959.890639999998</v>
      </c>
      <c r="D24" s="19">
        <v>43406.833359999997</v>
      </c>
      <c r="E24" s="16">
        <f t="shared" si="1"/>
        <v>10851.708339999999</v>
      </c>
      <c r="F24" s="19">
        <v>2899.5906300000001</v>
      </c>
      <c r="G24" s="16">
        <f t="shared" ref="G24" si="2">F24/E24*100</f>
        <v>26.720130500669171</v>
      </c>
    </row>
    <row r="25" spans="1:7" ht="30" x14ac:dyDescent="0.25">
      <c r="A25" s="5" t="s">
        <v>87</v>
      </c>
      <c r="B25" s="13" t="s">
        <v>88</v>
      </c>
      <c r="C25" s="19">
        <v>8100</v>
      </c>
      <c r="D25" s="19">
        <v>8100</v>
      </c>
      <c r="E25" s="16">
        <f t="shared" si="1"/>
        <v>2025</v>
      </c>
      <c r="F25" s="19">
        <v>0</v>
      </c>
      <c r="G25" s="16">
        <f t="shared" si="0"/>
        <v>0</v>
      </c>
    </row>
    <row r="26" spans="1:7" s="8" customFormat="1" ht="21" customHeight="1" x14ac:dyDescent="0.25">
      <c r="A26" s="7" t="s">
        <v>81</v>
      </c>
      <c r="B26" s="12" t="s">
        <v>83</v>
      </c>
      <c r="C26" s="18">
        <f>C27</f>
        <v>12000</v>
      </c>
      <c r="D26" s="18">
        <f>D27</f>
        <v>12000</v>
      </c>
      <c r="E26" s="15">
        <f t="shared" si="1"/>
        <v>3000</v>
      </c>
      <c r="F26" s="18">
        <f t="shared" ref="F26" si="3">F27</f>
        <v>0</v>
      </c>
      <c r="G26" s="15">
        <f t="shared" si="0"/>
        <v>0</v>
      </c>
    </row>
    <row r="27" spans="1:7" ht="21" customHeight="1" x14ac:dyDescent="0.25">
      <c r="A27" s="5" t="s">
        <v>82</v>
      </c>
      <c r="B27" s="13" t="s">
        <v>84</v>
      </c>
      <c r="C27" s="19">
        <v>12000</v>
      </c>
      <c r="D27" s="19">
        <v>12000</v>
      </c>
      <c r="E27" s="16">
        <f t="shared" si="1"/>
        <v>3000</v>
      </c>
      <c r="F27" s="19">
        <v>0</v>
      </c>
      <c r="G27" s="16">
        <f t="shared" si="0"/>
        <v>0</v>
      </c>
    </row>
    <row r="28" spans="1:7" s="8" customFormat="1" ht="15.75" x14ac:dyDescent="0.25">
      <c r="A28" s="7" t="s">
        <v>20</v>
      </c>
      <c r="B28" s="12" t="s">
        <v>57</v>
      </c>
      <c r="C28" s="18">
        <f>SUM(C29:C33)</f>
        <v>1837544.0571599999</v>
      </c>
      <c r="D28" s="18">
        <f>SUM(D29:D33)</f>
        <v>1831655.1794</v>
      </c>
      <c r="E28" s="15">
        <f t="shared" si="1"/>
        <v>457913.79485000001</v>
      </c>
      <c r="F28" s="18">
        <f>SUM(F29:F33)</f>
        <v>409387.41635999997</v>
      </c>
      <c r="G28" s="15">
        <f t="shared" si="0"/>
        <v>89.402726225818128</v>
      </c>
    </row>
    <row r="29" spans="1:7" ht="15.75" x14ac:dyDescent="0.25">
      <c r="A29" s="5" t="s">
        <v>21</v>
      </c>
      <c r="B29" s="13" t="s">
        <v>58</v>
      </c>
      <c r="C29" s="19">
        <v>544232.04</v>
      </c>
      <c r="D29" s="19">
        <v>536232.04</v>
      </c>
      <c r="E29" s="16">
        <f t="shared" si="1"/>
        <v>134058.01</v>
      </c>
      <c r="F29" s="19">
        <v>116861.053</v>
      </c>
      <c r="G29" s="16">
        <f t="shared" si="0"/>
        <v>87.172003373763346</v>
      </c>
    </row>
    <row r="30" spans="1:7" ht="15.75" x14ac:dyDescent="0.25">
      <c r="A30" s="5" t="s">
        <v>22</v>
      </c>
      <c r="B30" s="13" t="s">
        <v>59</v>
      </c>
      <c r="C30" s="19">
        <v>1015461.67428</v>
      </c>
      <c r="D30" s="19">
        <v>1020824.99652</v>
      </c>
      <c r="E30" s="16">
        <f t="shared" si="1"/>
        <v>255206.24913000001</v>
      </c>
      <c r="F30" s="19">
        <v>239942.81177</v>
      </c>
      <c r="G30" s="16">
        <f t="shared" si="0"/>
        <v>94.019175701209051</v>
      </c>
    </row>
    <row r="31" spans="1:7" ht="15.75" x14ac:dyDescent="0.25">
      <c r="A31" s="9" t="s">
        <v>77</v>
      </c>
      <c r="B31" s="13" t="s">
        <v>78</v>
      </c>
      <c r="C31" s="19">
        <v>153798.5184</v>
      </c>
      <c r="D31" s="19">
        <v>152798.5184</v>
      </c>
      <c r="E31" s="16">
        <f t="shared" si="1"/>
        <v>38199.6296</v>
      </c>
      <c r="F31" s="19">
        <v>37042.465499999998</v>
      </c>
      <c r="G31" s="16">
        <f t="shared" si="0"/>
        <v>96.970745234660598</v>
      </c>
    </row>
    <row r="32" spans="1:7" ht="19.5" customHeight="1" x14ac:dyDescent="0.25">
      <c r="A32" s="5" t="s">
        <v>23</v>
      </c>
      <c r="B32" s="13" t="s">
        <v>60</v>
      </c>
      <c r="C32" s="19">
        <v>18845</v>
      </c>
      <c r="D32" s="19">
        <v>18845</v>
      </c>
      <c r="E32" s="16">
        <f t="shared" si="1"/>
        <v>4711.25</v>
      </c>
      <c r="F32" s="19">
        <v>4461.2489999999998</v>
      </c>
      <c r="G32" s="16">
        <f t="shared" si="0"/>
        <v>94.693531440700454</v>
      </c>
    </row>
    <row r="33" spans="1:7" ht="20.25" customHeight="1" x14ac:dyDescent="0.25">
      <c r="A33" s="5" t="s">
        <v>24</v>
      </c>
      <c r="B33" s="13" t="s">
        <v>61</v>
      </c>
      <c r="C33" s="19">
        <v>105206.82448</v>
      </c>
      <c r="D33" s="19">
        <v>102954.62448</v>
      </c>
      <c r="E33" s="16">
        <f t="shared" si="1"/>
        <v>25738.65612</v>
      </c>
      <c r="F33" s="19">
        <v>11079.837090000001</v>
      </c>
      <c r="G33" s="16">
        <f t="shared" si="0"/>
        <v>43.047457638592519</v>
      </c>
    </row>
    <row r="34" spans="1:7" s="8" customFormat="1" ht="15.75" x14ac:dyDescent="0.25">
      <c r="A34" s="7" t="s">
        <v>25</v>
      </c>
      <c r="B34" s="12" t="s">
        <v>62</v>
      </c>
      <c r="C34" s="18">
        <f>C35</f>
        <v>146566.67793999999</v>
      </c>
      <c r="D34" s="18">
        <f>D35</f>
        <v>141886.57793999999</v>
      </c>
      <c r="E34" s="15">
        <f t="shared" si="1"/>
        <v>35471.644484999997</v>
      </c>
      <c r="F34" s="18">
        <f>F35</f>
        <v>34201.174939999997</v>
      </c>
      <c r="G34" s="15">
        <f t="shared" si="0"/>
        <v>96.418351718829257</v>
      </c>
    </row>
    <row r="35" spans="1:7" ht="15.75" x14ac:dyDescent="0.25">
      <c r="A35" s="5" t="s">
        <v>26</v>
      </c>
      <c r="B35" s="13" t="s">
        <v>63</v>
      </c>
      <c r="C35" s="19">
        <v>146566.67793999999</v>
      </c>
      <c r="D35" s="19">
        <v>141886.57793999999</v>
      </c>
      <c r="E35" s="16">
        <f t="shared" si="1"/>
        <v>35471.644484999997</v>
      </c>
      <c r="F35" s="19">
        <v>34201.174939999997</v>
      </c>
      <c r="G35" s="16">
        <f t="shared" si="0"/>
        <v>96.418351718829257</v>
      </c>
    </row>
    <row r="36" spans="1:7" s="8" customFormat="1" ht="15.75" x14ac:dyDescent="0.25">
      <c r="A36" s="7" t="s">
        <v>27</v>
      </c>
      <c r="B36" s="12" t="s">
        <v>64</v>
      </c>
      <c r="C36" s="18">
        <f>C37+C38+C39</f>
        <v>182821.13246999998</v>
      </c>
      <c r="D36" s="18">
        <f>D37+D38+D39</f>
        <v>186332.87946999999</v>
      </c>
      <c r="E36" s="15">
        <f t="shared" si="1"/>
        <v>46583.219867499996</v>
      </c>
      <c r="F36" s="18">
        <f>F37+F38+F39</f>
        <v>29865.032809999997</v>
      </c>
      <c r="G36" s="15">
        <f t="shared" si="0"/>
        <v>64.111138935752535</v>
      </c>
    </row>
    <row r="37" spans="1:7" ht="15.75" x14ac:dyDescent="0.25">
      <c r="A37" s="5" t="s">
        <v>28</v>
      </c>
      <c r="B37" s="13" t="s">
        <v>65</v>
      </c>
      <c r="C37" s="19">
        <v>4130</v>
      </c>
      <c r="D37" s="19">
        <v>4245.1719999999996</v>
      </c>
      <c r="E37" s="16">
        <f t="shared" si="1"/>
        <v>1061.2929999999999</v>
      </c>
      <c r="F37" s="19">
        <v>911.04574000000002</v>
      </c>
      <c r="G37" s="16">
        <f t="shared" si="0"/>
        <v>85.842999058695398</v>
      </c>
    </row>
    <row r="38" spans="1:7" ht="18.75" customHeight="1" x14ac:dyDescent="0.25">
      <c r="A38" s="5" t="s">
        <v>29</v>
      </c>
      <c r="B38" s="13" t="s">
        <v>66</v>
      </c>
      <c r="C38" s="19">
        <v>18463.251</v>
      </c>
      <c r="D38" s="19">
        <v>18651.714</v>
      </c>
      <c r="E38" s="16">
        <f>D38/4</f>
        <v>4662.9285</v>
      </c>
      <c r="F38" s="19">
        <v>6100</v>
      </c>
      <c r="G38" s="16">
        <f t="shared" si="0"/>
        <v>130.81907646664536</v>
      </c>
    </row>
    <row r="39" spans="1:7" ht="15.75" x14ac:dyDescent="0.25">
      <c r="A39" s="5" t="s">
        <v>30</v>
      </c>
      <c r="B39" s="13" t="s">
        <v>67</v>
      </c>
      <c r="C39" s="19">
        <v>160227.88146999999</v>
      </c>
      <c r="D39" s="19">
        <v>163435.99346999999</v>
      </c>
      <c r="E39" s="16">
        <f t="shared" si="1"/>
        <v>40858.998367499997</v>
      </c>
      <c r="F39" s="19">
        <v>22853.987069999999</v>
      </c>
      <c r="G39" s="16">
        <f t="shared" si="0"/>
        <v>55.93379177933663</v>
      </c>
    </row>
    <row r="40" spans="1:7" s="8" customFormat="1" ht="16.5" customHeight="1" x14ac:dyDescent="0.25">
      <c r="A40" s="7" t="s">
        <v>31</v>
      </c>
      <c r="B40" s="14" t="s">
        <v>68</v>
      </c>
      <c r="C40" s="18">
        <f>C41+C42</f>
        <v>75328.7</v>
      </c>
      <c r="D40" s="18">
        <f>D41+D42</f>
        <v>79620.299999999988</v>
      </c>
      <c r="E40" s="15">
        <f t="shared" si="1"/>
        <v>19905.074999999997</v>
      </c>
      <c r="F40" s="18">
        <f>F41+F42</f>
        <v>16417.241000000002</v>
      </c>
      <c r="G40" s="15">
        <f t="shared" si="0"/>
        <v>82.477664615682201</v>
      </c>
    </row>
    <row r="41" spans="1:7" ht="15.75" x14ac:dyDescent="0.25">
      <c r="A41" s="5" t="s">
        <v>32</v>
      </c>
      <c r="B41" s="13" t="s">
        <v>69</v>
      </c>
      <c r="C41" s="19">
        <v>29465</v>
      </c>
      <c r="D41" s="19">
        <v>33756.6</v>
      </c>
      <c r="E41" s="16">
        <f t="shared" si="1"/>
        <v>8439.15</v>
      </c>
      <c r="F41" s="19">
        <v>5846.2460000000001</v>
      </c>
      <c r="G41" s="16">
        <f t="shared" si="0"/>
        <v>69.275294312815873</v>
      </c>
    </row>
    <row r="42" spans="1:7" ht="15.75" x14ac:dyDescent="0.25">
      <c r="A42" s="5" t="s">
        <v>93</v>
      </c>
      <c r="B42" s="13" t="s">
        <v>94</v>
      </c>
      <c r="C42" s="19">
        <v>45863.7</v>
      </c>
      <c r="D42" s="19">
        <v>45863.7</v>
      </c>
      <c r="E42" s="16">
        <f t="shared" si="1"/>
        <v>11465.924999999999</v>
      </c>
      <c r="F42" s="19">
        <v>10570.995000000001</v>
      </c>
      <c r="G42" s="16"/>
    </row>
    <row r="43" spans="1:7" s="8" customFormat="1" ht="15.75" x14ac:dyDescent="0.25">
      <c r="A43" s="7" t="s">
        <v>33</v>
      </c>
      <c r="B43" s="12" t="s">
        <v>70</v>
      </c>
      <c r="C43" s="18">
        <f>C44+C45</f>
        <v>6430</v>
      </c>
      <c r="D43" s="18">
        <f>D44+D45</f>
        <v>6430</v>
      </c>
      <c r="E43" s="15">
        <f t="shared" si="1"/>
        <v>1607.5</v>
      </c>
      <c r="F43" s="18">
        <f>F44+F45</f>
        <v>963.30155999999999</v>
      </c>
      <c r="G43" s="15">
        <f t="shared" si="0"/>
        <v>59.925446967340591</v>
      </c>
    </row>
    <row r="44" spans="1:7" ht="15.75" x14ac:dyDescent="0.25">
      <c r="A44" s="5" t="s">
        <v>34</v>
      </c>
      <c r="B44" s="13" t="s">
        <v>71</v>
      </c>
      <c r="C44" s="19">
        <v>4900</v>
      </c>
      <c r="D44" s="19">
        <v>4900</v>
      </c>
      <c r="E44" s="16">
        <f t="shared" si="1"/>
        <v>1225</v>
      </c>
      <c r="F44" s="19">
        <v>816.6585</v>
      </c>
      <c r="G44" s="16">
        <f t="shared" si="0"/>
        <v>66.665999999999997</v>
      </c>
    </row>
    <row r="45" spans="1:7" ht="17.25" customHeight="1" x14ac:dyDescent="0.25">
      <c r="A45" s="5" t="s">
        <v>35</v>
      </c>
      <c r="B45" s="13" t="s">
        <v>72</v>
      </c>
      <c r="C45" s="19">
        <v>1530</v>
      </c>
      <c r="D45" s="19">
        <v>1530</v>
      </c>
      <c r="E45" s="16">
        <f t="shared" si="1"/>
        <v>382.5</v>
      </c>
      <c r="F45" s="19">
        <v>146.64305999999999</v>
      </c>
      <c r="G45" s="16">
        <f t="shared" si="0"/>
        <v>38.338054901960781</v>
      </c>
    </row>
    <row r="46" spans="1:7" s="8" customFormat="1" ht="42.75" x14ac:dyDescent="0.25">
      <c r="A46" s="7" t="s">
        <v>36</v>
      </c>
      <c r="B46" s="12" t="s">
        <v>73</v>
      </c>
      <c r="C46" s="18">
        <f>C47+C48</f>
        <v>139824</v>
      </c>
      <c r="D46" s="18">
        <f>D47+D48</f>
        <v>139824</v>
      </c>
      <c r="E46" s="15">
        <f t="shared" si="1"/>
        <v>34956</v>
      </c>
      <c r="F46" s="18">
        <f>F47+F48</f>
        <v>34955.982000000004</v>
      </c>
      <c r="G46" s="15">
        <f t="shared" si="0"/>
        <v>99.999948506694139</v>
      </c>
    </row>
    <row r="47" spans="1:7" ht="49.5" customHeight="1" x14ac:dyDescent="0.25">
      <c r="A47" s="5" t="s">
        <v>37</v>
      </c>
      <c r="B47" s="13" t="s">
        <v>74</v>
      </c>
      <c r="C47" s="19">
        <v>139824</v>
      </c>
      <c r="D47" s="19">
        <v>139824</v>
      </c>
      <c r="E47" s="16">
        <f t="shared" si="1"/>
        <v>34956</v>
      </c>
      <c r="F47" s="19">
        <v>34955.982000000004</v>
      </c>
      <c r="G47" s="16">
        <f t="shared" si="0"/>
        <v>99.999948506694139</v>
      </c>
    </row>
    <row r="48" spans="1:7" ht="15.75" x14ac:dyDescent="0.25">
      <c r="A48" s="5" t="s">
        <v>38</v>
      </c>
      <c r="B48" s="13" t="s">
        <v>75</v>
      </c>
      <c r="C48" s="19"/>
      <c r="D48" s="19"/>
      <c r="E48" s="16">
        <f t="shared" si="1"/>
        <v>0</v>
      </c>
      <c r="F48" s="19"/>
      <c r="G48" s="16"/>
    </row>
    <row r="49" spans="1:7" s="8" customFormat="1" ht="15.75" x14ac:dyDescent="0.25">
      <c r="A49" s="7" t="s">
        <v>39</v>
      </c>
      <c r="B49" s="12"/>
      <c r="C49" s="17">
        <f>C5+C12+C14+C16+C21+C26+C28+C34+C36+C40+C43+C46</f>
        <v>2849567.57167</v>
      </c>
      <c r="D49" s="15">
        <f>D46+D43+D40+D36+D34+D28+D21+D16+D14+D12+D5+D26</f>
        <v>2857760.9904199997</v>
      </c>
      <c r="E49" s="15">
        <f t="shared" si="1"/>
        <v>714440.24760499992</v>
      </c>
      <c r="F49" s="15">
        <f>F46+F43+F40+F36+F34+F28+F21+F16+F14+F12+F5+F26</f>
        <v>577267.91665999999</v>
      </c>
      <c r="G49" s="15">
        <f t="shared" si="0"/>
        <v>80.800027517369116</v>
      </c>
    </row>
    <row r="50" spans="1:7" ht="15.75" x14ac:dyDescent="0.25">
      <c r="C50" s="10"/>
    </row>
    <row r="51" spans="1:7" ht="15.75" x14ac:dyDescent="0.25">
      <c r="C51" s="11"/>
    </row>
  </sheetData>
  <mergeCells count="2">
    <mergeCell ref="A1:G1"/>
    <mergeCell ref="F3:G3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2025-04-09T11:36:46Z</dcterms:modified>
</cp:coreProperties>
</file>