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75FF817-1064-43AE-85AA-B74CA9629944}" xr6:coauthVersionLast="45" xr6:coauthVersionMax="45" xr10:uidLastSave="{00000000-0000-0000-0000-000000000000}"/>
  <bookViews>
    <workbookView xWindow="4395" yWindow="870" windowWidth="11265" windowHeight="14790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3" l="1"/>
  <c r="D65" i="3" l="1"/>
  <c r="D56" i="3" l="1"/>
  <c r="D58" i="3" l="1"/>
  <c r="C57" i="3"/>
  <c r="B57" i="3"/>
  <c r="D57" i="3" l="1"/>
  <c r="C22" i="3"/>
  <c r="B22" i="3"/>
  <c r="D42" i="3" l="1"/>
  <c r="D23" i="3" l="1"/>
  <c r="D24" i="3"/>
  <c r="D26" i="3"/>
  <c r="D27" i="3"/>
  <c r="D28" i="3"/>
  <c r="D30" i="3"/>
  <c r="D22" i="3"/>
  <c r="C43" i="3"/>
  <c r="D43" i="3"/>
  <c r="B43" i="3"/>
  <c r="D18" i="3" l="1"/>
  <c r="D16" i="3"/>
  <c r="D15" i="3"/>
  <c r="D14" i="3"/>
  <c r="D13" i="3"/>
  <c r="D12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5" i="3"/>
  <c r="D54" i="3"/>
  <c r="D62" i="3"/>
  <c r="D61" i="3"/>
  <c r="C5" i="3"/>
  <c r="B5" i="3"/>
  <c r="C45" i="3"/>
  <c r="B45" i="3"/>
  <c r="C33" i="3"/>
  <c r="B33" i="3"/>
  <c r="D33" i="3" l="1"/>
  <c r="D45" i="3"/>
  <c r="D5" i="3"/>
  <c r="C19" i="3"/>
  <c r="B19" i="3"/>
  <c r="C63" i="3"/>
  <c r="B63" i="3"/>
  <c r="D64" i="3"/>
  <c r="B38" i="3"/>
  <c r="C29" i="3"/>
  <c r="B29" i="3"/>
  <c r="C60" i="3"/>
  <c r="B60" i="3"/>
  <c r="C53" i="3"/>
  <c r="B53" i="3"/>
  <c r="B51" i="3"/>
  <c r="C38" i="3"/>
  <c r="C31" i="3"/>
  <c r="B31" i="3"/>
  <c r="D29" i="3" l="1"/>
  <c r="B66" i="3"/>
  <c r="B67" i="3" s="1"/>
  <c r="C66" i="3"/>
  <c r="C67" i="3" s="1"/>
  <c r="D60" i="3"/>
  <c r="D31" i="3"/>
  <c r="D38" i="3"/>
  <c r="D63" i="3"/>
  <c r="D53" i="3"/>
  <c r="D51" i="3"/>
  <c r="D19" i="3"/>
  <c r="D66" i="3" l="1"/>
</calcChain>
</file>

<file path=xl/sharedStrings.xml><?xml version="1.0" encoding="utf-8"?>
<sst xmlns="http://schemas.openxmlformats.org/spreadsheetml/2006/main" count="69" uniqueCount="69">
  <si>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</si>
  <si>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</si>
  <si>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</si>
  <si>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</si>
  <si>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</si>
  <si>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</si>
  <si>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</si>
  <si>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</si>
  <si>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</si>
  <si>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</si>
  <si>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</si>
  <si>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</si>
  <si>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</si>
  <si>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</si>
  <si>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</si>
  <si>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</si>
  <si>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</si>
  <si>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</si>
  <si>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</si>
  <si>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</si>
  <si>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</si>
  <si>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</si>
  <si>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</si>
  <si>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</si>
  <si>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</si>
  <si>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</si>
  <si>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</si>
  <si>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</si>
  <si>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</si>
  <si>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</si>
  <si>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</si>
  <si>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</si>
  <si>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</si>
  <si>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</si>
  <si>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</si>
  <si>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</si>
  <si>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</si>
  <si>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</si>
  <si>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</si>
  <si>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</si>
  <si>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</si>
  <si>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</si>
  <si>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</si>
  <si>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</si>
  <si>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</si>
  <si>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</si>
  <si>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</si>
  <si>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</si>
  <si>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</si>
  <si>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</si>
  <si>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</si>
  <si>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</si>
  <si>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</si>
  <si>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</si>
  <si>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</si>
  <si>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</si>
  <si>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</si>
  <si>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</si>
  <si>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</si>
  <si>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</si>
  <si>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</si>
  <si>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</si>
  <si>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</si>
  <si>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0105 - Судебная систем</t>
  </si>
  <si>
    <t>0107 - Обеспечение проведения выборов и референдумов</t>
  </si>
  <si>
    <t>План на 2024 год</t>
  </si>
  <si>
    <t>Отчет за текущий период 2024 года</t>
  </si>
  <si>
    <t>1103 - Спорт высших достижений</t>
  </si>
  <si>
    <t>Отчет об исполнении  бюджета муниципального  района Мелеузовский район Республики Башкортостан за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</si>
</sst>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55" zoomScaleNormal="100" workbookViewId="0">
      <selection activeCell="B50" sqref="B50"/>
    </sheetView>
  </sheetViews>
  <sheetFormatPr defaultColWidth="9.140625" defaultRowHeight="15" x14ac:dyDescent="0.25"/>
  <cols>
    <col min="1" max="1" width="41.85546875" style="2" customWidth="1"/>
    <col min="2" max="2" width="22.570312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9" t="s">
        <v>68</v>
      </c>
      <c r="B1" s="19"/>
      <c r="C1" s="19"/>
      <c r="D1" s="19"/>
    </row>
    <row r="2" spans="1:4" x14ac:dyDescent="0.25">
      <c r="D2" s="3" t="s">
        <v>27</v>
      </c>
    </row>
    <row r="3" spans="1:4" ht="57" x14ac:dyDescent="0.25">
      <c r="A3" s="9" t="s">
        <v>0</v>
      </c>
      <c r="B3" s="10" t="s">
        <v>65</v>
      </c>
      <c r="C3" s="10" t="s">
        <v>66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31.5" x14ac:dyDescent="0.25">
      <c r="A5" s="5" t="s">
        <v>3</v>
      </c>
      <c r="B5" s="13">
        <f>SUM(B6:B17)</f>
        <v>1025430</v>
      </c>
      <c r="C5" s="13">
        <f>SUM(C6:C17)</f>
        <v>497690.62867000006</v>
      </c>
      <c r="D5" s="17">
        <f>C5/B5*100</f>
        <v>48.534822335020436</v>
      </c>
    </row>
    <row r="6" spans="1:4" ht="15.75" x14ac:dyDescent="0.25">
      <c r="A6" s="7" t="s">
        <v>4</v>
      </c>
      <c r="B6" s="14">
        <v>545136</v>
      </c>
      <c r="C6" s="14">
        <v>243397.39099000001</v>
      </c>
      <c r="D6" s="16">
        <f t="shared" ref="D6:D18" si="0">C6/B6*100</f>
        <v>44.648929989947469</v>
      </c>
    </row>
    <row r="7" spans="1:4" ht="47.25" x14ac:dyDescent="0.25">
      <c r="A7" s="7" t="s">
        <v>58</v>
      </c>
      <c r="B7" s="14">
        <v>31791</v>
      </c>
      <c r="C7" s="14">
        <v>14332.437449999999</v>
      </c>
      <c r="D7" s="16">
        <f t="shared" si="0"/>
        <v>45.083317448334434</v>
      </c>
    </row>
    <row r="8" spans="1:4" ht="15.75" x14ac:dyDescent="0.25">
      <c r="A8" s="7" t="s">
        <v>5</v>
      </c>
      <c r="B8" s="14">
        <v>274482</v>
      </c>
      <c r="C8" s="14">
        <v>160265.57006</v>
      </c>
      <c r="D8" s="16">
        <f t="shared" si="0"/>
        <v>58.388371572635002</v>
      </c>
    </row>
    <row r="9" spans="1:4" ht="15.75" x14ac:dyDescent="0.25">
      <c r="A9" s="7" t="s">
        <v>6</v>
      </c>
      <c r="B9" s="14">
        <v>21465</v>
      </c>
      <c r="C9" s="14">
        <v>6013.0927600000005</v>
      </c>
      <c r="D9" s="16"/>
    </row>
    <row r="10" spans="1:4" ht="31.5" x14ac:dyDescent="0.25">
      <c r="A10" s="7" t="s">
        <v>28</v>
      </c>
      <c r="B10" s="14">
        <v>4600</v>
      </c>
      <c r="C10" s="14">
        <v>4398.3339999999998</v>
      </c>
      <c r="D10" s="16">
        <f t="shared" si="0"/>
        <v>95.615956521739136</v>
      </c>
    </row>
    <row r="11" spans="1:4" ht="15.75" x14ac:dyDescent="0.25">
      <c r="A11" s="7" t="s">
        <v>7</v>
      </c>
      <c r="B11" s="14">
        <v>13027</v>
      </c>
      <c r="C11" s="14">
        <v>5819.1605900000004</v>
      </c>
      <c r="D11" s="16">
        <f t="shared" si="0"/>
        <v>44.669997620327017</v>
      </c>
    </row>
    <row r="12" spans="1:4" ht="47.25" x14ac:dyDescent="0.25">
      <c r="A12" s="7" t="s">
        <v>8</v>
      </c>
      <c r="B12" s="14">
        <v>100610</v>
      </c>
      <c r="C12" s="14">
        <v>40994.679210000002</v>
      </c>
      <c r="D12" s="16">
        <f t="shared" si="0"/>
        <v>40.746127830235565</v>
      </c>
    </row>
    <row r="13" spans="1:4" ht="31.5" x14ac:dyDescent="0.25">
      <c r="A13" s="7" t="s">
        <v>9</v>
      </c>
      <c r="B13" s="14">
        <v>5100</v>
      </c>
      <c r="C13" s="14">
        <v>7077.3831499999997</v>
      </c>
      <c r="D13" s="16">
        <f t="shared" si="0"/>
        <v>138.77221862745097</v>
      </c>
    </row>
    <row r="14" spans="1:4" ht="47.25" x14ac:dyDescent="0.25">
      <c r="A14" s="7" t="s">
        <v>29</v>
      </c>
      <c r="B14" s="14">
        <v>9500</v>
      </c>
      <c r="C14" s="14">
        <v>1236.4767199999999</v>
      </c>
      <c r="D14" s="16">
        <f t="shared" si="0"/>
        <v>13.015544421052629</v>
      </c>
    </row>
    <row r="15" spans="1:4" ht="31.5" x14ac:dyDescent="0.25">
      <c r="A15" s="7" t="s">
        <v>10</v>
      </c>
      <c r="B15" s="14">
        <v>14053</v>
      </c>
      <c r="C15" s="14">
        <v>11027.73194</v>
      </c>
      <c r="D15" s="16">
        <f t="shared" si="0"/>
        <v>78.472439621433139</v>
      </c>
    </row>
    <row r="16" spans="1:4" ht="15.75" x14ac:dyDescent="0.25">
      <c r="A16" s="7" t="s">
        <v>11</v>
      </c>
      <c r="B16" s="14">
        <v>2560</v>
      </c>
      <c r="C16" s="14">
        <v>654.54358999999999</v>
      </c>
      <c r="D16" s="16">
        <f t="shared" si="0"/>
        <v>25.568108984374998</v>
      </c>
    </row>
    <row r="17" spans="1:4" ht="15.75" x14ac:dyDescent="0.25">
      <c r="A17" s="7" t="s">
        <v>12</v>
      </c>
      <c r="B17" s="14">
        <v>3106</v>
      </c>
      <c r="C17" s="14">
        <v>2473.8282100000001</v>
      </c>
      <c r="D17" s="16">
        <v>0</v>
      </c>
    </row>
    <row r="18" spans="1:4" s="6" customFormat="1" ht="15.75" x14ac:dyDescent="0.25">
      <c r="A18" s="5" t="s">
        <v>13</v>
      </c>
      <c r="B18" s="14">
        <v>1550885.4901699999</v>
      </c>
      <c r="C18" s="14">
        <v>740363.67610000004</v>
      </c>
      <c r="D18" s="16">
        <f t="shared" si="0"/>
        <v>47.738126431168382</v>
      </c>
    </row>
    <row r="19" spans="1:4" s="6" customFormat="1" ht="15.75" x14ac:dyDescent="0.25">
      <c r="A19" s="5" t="s">
        <v>14</v>
      </c>
      <c r="B19" s="15">
        <f>B18+B5</f>
        <v>2576315.4901700001</v>
      </c>
      <c r="C19" s="15">
        <f>C18+C5</f>
        <v>1238054.30477</v>
      </c>
      <c r="D19" s="17">
        <f>C19/B19*100</f>
        <v>48.055228852748392</v>
      </c>
    </row>
    <row r="20" spans="1:4" ht="15.75" x14ac:dyDescent="0.25">
      <c r="A20" s="7"/>
      <c r="B20" s="12"/>
      <c r="C20" s="12"/>
      <c r="D20" s="16"/>
    </row>
    <row r="21" spans="1:4" s="6" customFormat="1" ht="15.75" x14ac:dyDescent="0.25">
      <c r="A21" s="5" t="s">
        <v>15</v>
      </c>
      <c r="B21" s="11"/>
      <c r="C21" s="11"/>
      <c r="D21" s="16"/>
    </row>
    <row r="22" spans="1:4" s="6" customFormat="1" ht="15.75" x14ac:dyDescent="0.25">
      <c r="A22" s="5" t="s">
        <v>16</v>
      </c>
      <c r="B22" s="11">
        <f>B23+B24+B25+B26+B27+B28</f>
        <v>191650.81671999997</v>
      </c>
      <c r="C22" s="11">
        <f>C23+C24+C25+C26+C27+C28</f>
        <v>78712.141340000002</v>
      </c>
      <c r="D22" s="17">
        <f t="shared" ref="D22:D30" si="1">C22/B22*100</f>
        <v>41.070600526058648</v>
      </c>
    </row>
    <row r="23" spans="1:4" ht="78.75" x14ac:dyDescent="0.25">
      <c r="A23" s="7" t="s">
        <v>30</v>
      </c>
      <c r="B23" s="12">
        <v>5880</v>
      </c>
      <c r="C23" s="12">
        <v>2752.6561999999999</v>
      </c>
      <c r="D23" s="18">
        <f t="shared" si="1"/>
        <v>46.813880952380948</v>
      </c>
    </row>
    <row r="24" spans="1:4" ht="94.5" x14ac:dyDescent="0.25">
      <c r="A24" s="7" t="s">
        <v>31</v>
      </c>
      <c r="B24" s="12">
        <v>133748</v>
      </c>
      <c r="C24" s="12">
        <v>57209.32834</v>
      </c>
      <c r="D24" s="18">
        <f t="shared" si="1"/>
        <v>42.773969210754551</v>
      </c>
    </row>
    <row r="25" spans="1:4" ht="15.75" x14ac:dyDescent="0.25">
      <c r="A25" s="7" t="s">
        <v>63</v>
      </c>
      <c r="B25" s="12">
        <v>19.899999999999999</v>
      </c>
      <c r="C25" s="12"/>
      <c r="D25" s="18"/>
    </row>
    <row r="26" spans="1:4" ht="31.5" x14ac:dyDescent="0.25">
      <c r="A26" s="7" t="s">
        <v>64</v>
      </c>
      <c r="B26" s="12">
        <v>2923.3</v>
      </c>
      <c r="C26" s="12">
        <v>2923.3</v>
      </c>
      <c r="D26" s="18">
        <f t="shared" si="1"/>
        <v>100</v>
      </c>
    </row>
    <row r="27" spans="1:4" ht="15.75" x14ac:dyDescent="0.25">
      <c r="A27" s="7" t="s">
        <v>32</v>
      </c>
      <c r="B27" s="12">
        <v>1000</v>
      </c>
      <c r="C27" s="12"/>
      <c r="D27" s="18">
        <f t="shared" si="1"/>
        <v>0</v>
      </c>
    </row>
    <row r="28" spans="1:4" ht="31.5" x14ac:dyDescent="0.25">
      <c r="A28" s="7" t="s">
        <v>33</v>
      </c>
      <c r="B28" s="12">
        <v>48079.616719999998</v>
      </c>
      <c r="C28" s="12">
        <v>15826.8568</v>
      </c>
      <c r="D28" s="18">
        <f t="shared" si="1"/>
        <v>32.918017820671182</v>
      </c>
    </row>
    <row r="29" spans="1:4" s="6" customFormat="1" ht="15.75" x14ac:dyDescent="0.25">
      <c r="A29" s="5" t="s">
        <v>17</v>
      </c>
      <c r="B29" s="11">
        <f>B30</f>
        <v>3178.8</v>
      </c>
      <c r="C29" s="11">
        <f>C30</f>
        <v>1589.4</v>
      </c>
      <c r="D29" s="17">
        <f t="shared" si="1"/>
        <v>50</v>
      </c>
    </row>
    <row r="30" spans="1:4" ht="31.5" x14ac:dyDescent="0.25">
      <c r="A30" s="7" t="s">
        <v>34</v>
      </c>
      <c r="B30" s="12">
        <v>3178.8</v>
      </c>
      <c r="C30" s="12">
        <v>1589.4</v>
      </c>
      <c r="D30" s="17">
        <f t="shared" si="1"/>
        <v>50</v>
      </c>
    </row>
    <row r="31" spans="1:4" s="6" customFormat="1" ht="31.5" x14ac:dyDescent="0.25">
      <c r="A31" s="5" t="s">
        <v>18</v>
      </c>
      <c r="B31" s="11">
        <f>B32</f>
        <v>7363</v>
      </c>
      <c r="C31" s="11">
        <f>C32</f>
        <v>2668.42893</v>
      </c>
      <c r="D31" s="17">
        <f>C31/B31*100</f>
        <v>36.241055683824527</v>
      </c>
    </row>
    <row r="32" spans="1:4" ht="63" x14ac:dyDescent="0.25">
      <c r="A32" s="7" t="s">
        <v>62</v>
      </c>
      <c r="B32" s="12">
        <v>7363</v>
      </c>
      <c r="C32" s="12">
        <v>2668.42893</v>
      </c>
      <c r="D32" s="16">
        <f t="shared" ref="D32:D65" si="2">C32/B32*100</f>
        <v>36.241055683824527</v>
      </c>
    </row>
    <row r="33" spans="1:4" s="6" customFormat="1" ht="15.75" x14ac:dyDescent="0.25">
      <c r="A33" s="5" t="s">
        <v>19</v>
      </c>
      <c r="B33" s="11">
        <f>SUM(B34:B37)</f>
        <v>229399.19347999999</v>
      </c>
      <c r="C33" s="11">
        <f>SUM(C34:C37)</f>
        <v>71384.949139999997</v>
      </c>
      <c r="D33" s="17">
        <f>C33/B33*100</f>
        <v>31.118221497244996</v>
      </c>
    </row>
    <row r="34" spans="1:4" ht="31.5" x14ac:dyDescent="0.25">
      <c r="A34" s="7" t="s">
        <v>35</v>
      </c>
      <c r="B34" s="12">
        <v>9308</v>
      </c>
      <c r="C34" s="12">
        <v>2363.8000000000002</v>
      </c>
      <c r="D34" s="16">
        <f t="shared" si="2"/>
        <v>25.395358831113025</v>
      </c>
    </row>
    <row r="35" spans="1:4" ht="15.75" x14ac:dyDescent="0.25">
      <c r="A35" s="7" t="s">
        <v>36</v>
      </c>
      <c r="B35" s="12">
        <v>12400</v>
      </c>
      <c r="C35" s="12">
        <v>5060.6345300000003</v>
      </c>
      <c r="D35" s="16">
        <f t="shared" si="2"/>
        <v>40.811568790322582</v>
      </c>
    </row>
    <row r="36" spans="1:4" ht="31.5" x14ac:dyDescent="0.25">
      <c r="A36" s="7" t="s">
        <v>37</v>
      </c>
      <c r="B36" s="12">
        <v>185743.35227999999</v>
      </c>
      <c r="C36" s="12">
        <v>58860.972710000002</v>
      </c>
      <c r="D36" s="16">
        <f t="shared" si="2"/>
        <v>31.689410139034024</v>
      </c>
    </row>
    <row r="37" spans="1:4" ht="31.5" x14ac:dyDescent="0.25">
      <c r="A37" s="7" t="s">
        <v>38</v>
      </c>
      <c r="B37" s="12">
        <v>21947.841199999999</v>
      </c>
      <c r="C37" s="12">
        <v>5099.5419000000002</v>
      </c>
      <c r="D37" s="16">
        <f t="shared" si="2"/>
        <v>23.234822293137427</v>
      </c>
    </row>
    <row r="38" spans="1:4" s="6" customFormat="1" ht="15.75" x14ac:dyDescent="0.25">
      <c r="A38" s="5" t="s">
        <v>20</v>
      </c>
      <c r="B38" s="11">
        <f>B39+B40+B41+B42</f>
        <v>104346.48916</v>
      </c>
      <c r="C38" s="11">
        <f>C39+C40+C41+C42</f>
        <v>34716.190560000003</v>
      </c>
      <c r="D38" s="17">
        <f>C38/B38*100</f>
        <v>33.270108883843548</v>
      </c>
    </row>
    <row r="39" spans="1:4" ht="15.75" x14ac:dyDescent="0.25">
      <c r="A39" s="7" t="s">
        <v>39</v>
      </c>
      <c r="B39" s="12">
        <v>1875</v>
      </c>
      <c r="C39" s="12">
        <v>646.16301999999996</v>
      </c>
      <c r="D39" s="16">
        <f t="shared" si="2"/>
        <v>34.462027733333336</v>
      </c>
    </row>
    <row r="40" spans="1:4" ht="15.75" x14ac:dyDescent="0.25">
      <c r="A40" s="7" t="s">
        <v>40</v>
      </c>
      <c r="B40" s="12">
        <v>36207.19629</v>
      </c>
      <c r="C40" s="12">
        <v>8073.0796600000003</v>
      </c>
      <c r="D40" s="16">
        <f t="shared" si="2"/>
        <v>22.296892571683848</v>
      </c>
    </row>
    <row r="41" spans="1:4" ht="15.75" x14ac:dyDescent="0.25">
      <c r="A41" s="7" t="s">
        <v>41</v>
      </c>
      <c r="B41" s="12">
        <v>57964.292869999997</v>
      </c>
      <c r="C41" s="12">
        <v>23971.94788</v>
      </c>
      <c r="D41" s="16">
        <f t="shared" si="2"/>
        <v>41.356405285169835</v>
      </c>
    </row>
    <row r="42" spans="1:4" ht="31.5" x14ac:dyDescent="0.25">
      <c r="A42" s="7" t="s">
        <v>42</v>
      </c>
      <c r="B42" s="12">
        <v>8300</v>
      </c>
      <c r="C42" s="12">
        <v>2025</v>
      </c>
      <c r="D42" s="16">
        <f t="shared" si="2"/>
        <v>24.397590361445783</v>
      </c>
    </row>
    <row r="43" spans="1:4" s="6" customFormat="1" ht="15.75" x14ac:dyDescent="0.25">
      <c r="A43" s="5" t="s">
        <v>60</v>
      </c>
      <c r="B43" s="11">
        <f>B44</f>
        <v>8200</v>
      </c>
      <c r="C43" s="11">
        <f t="shared" ref="C43:D43" si="3">C44</f>
        <v>2610</v>
      </c>
      <c r="D43" s="11">
        <f t="shared" si="3"/>
        <v>0</v>
      </c>
    </row>
    <row r="44" spans="1:4" ht="31.5" x14ac:dyDescent="0.25">
      <c r="A44" s="7" t="s">
        <v>61</v>
      </c>
      <c r="B44" s="12">
        <v>8200</v>
      </c>
      <c r="C44" s="12">
        <v>2610</v>
      </c>
      <c r="D44" s="16"/>
    </row>
    <row r="45" spans="1:4" s="6" customFormat="1" ht="15.75" x14ac:dyDescent="0.25">
      <c r="A45" s="5" t="s">
        <v>21</v>
      </c>
      <c r="B45" s="11">
        <f>SUM(B46:B50)</f>
        <v>1594356.7460000003</v>
      </c>
      <c r="C45" s="11">
        <f>SUM(C46:C50)</f>
        <v>806923.28168000001</v>
      </c>
      <c r="D45" s="17">
        <f>C45/B45*100</f>
        <v>50.611212559826924</v>
      </c>
    </row>
    <row r="46" spans="1:4" ht="15.75" x14ac:dyDescent="0.25">
      <c r="A46" s="7" t="s">
        <v>43</v>
      </c>
      <c r="B46" s="12">
        <v>488844.30654999998</v>
      </c>
      <c r="C46" s="12">
        <v>243688.06698999999</v>
      </c>
      <c r="D46" s="16">
        <f t="shared" si="2"/>
        <v>49.849832293193558</v>
      </c>
    </row>
    <row r="47" spans="1:4" ht="15.75" x14ac:dyDescent="0.25">
      <c r="A47" s="7" t="s">
        <v>44</v>
      </c>
      <c r="B47" s="12">
        <v>866462.42396000004</v>
      </c>
      <c r="C47" s="12">
        <v>447297.31466999999</v>
      </c>
      <c r="D47" s="16">
        <f t="shared" si="2"/>
        <v>51.623394425543992</v>
      </c>
    </row>
    <row r="48" spans="1:4" ht="31.5" x14ac:dyDescent="0.25">
      <c r="A48" s="7" t="s">
        <v>59</v>
      </c>
      <c r="B48" s="12">
        <v>135782.29999999999</v>
      </c>
      <c r="C48" s="12">
        <v>67179.999639999995</v>
      </c>
      <c r="D48" s="16">
        <f t="shared" si="2"/>
        <v>49.476256949543497</v>
      </c>
    </row>
    <row r="49" spans="1:4" ht="31.5" x14ac:dyDescent="0.25">
      <c r="A49" s="7" t="s">
        <v>46</v>
      </c>
      <c r="B49" s="12">
        <v>17270</v>
      </c>
      <c r="C49" s="12">
        <v>9071.0000400000008</v>
      </c>
      <c r="D49" s="16">
        <f t="shared" si="2"/>
        <v>52.524609380428487</v>
      </c>
    </row>
    <row r="50" spans="1:4" ht="15.75" x14ac:dyDescent="0.25">
      <c r="A50" s="8" t="s">
        <v>45</v>
      </c>
      <c r="B50" s="12">
        <v>85997.715490000002</v>
      </c>
      <c r="C50" s="12">
        <v>39686.90034</v>
      </c>
      <c r="D50" s="16">
        <f t="shared" si="2"/>
        <v>46.148784434413123</v>
      </c>
    </row>
    <row r="51" spans="1:4" s="6" customFormat="1" ht="15.75" x14ac:dyDescent="0.25">
      <c r="A51" s="5" t="s">
        <v>22</v>
      </c>
      <c r="B51" s="11">
        <f>B52</f>
        <v>127008.82617</v>
      </c>
      <c r="C51" s="11">
        <f>C52</f>
        <v>66313.270919999995</v>
      </c>
      <c r="D51" s="17">
        <f>C51/B51*100</f>
        <v>52.211545386019367</v>
      </c>
    </row>
    <row r="52" spans="1:4" ht="15.75" x14ac:dyDescent="0.25">
      <c r="A52" s="7" t="s">
        <v>47</v>
      </c>
      <c r="B52" s="12">
        <v>127008.82617</v>
      </c>
      <c r="C52" s="12">
        <v>66313.270919999995</v>
      </c>
      <c r="D52" s="16">
        <f t="shared" si="2"/>
        <v>52.211545386019367</v>
      </c>
    </row>
    <row r="53" spans="1:4" s="6" customFormat="1" ht="15.75" x14ac:dyDescent="0.25">
      <c r="A53" s="5" t="s">
        <v>56</v>
      </c>
      <c r="B53" s="11">
        <f>B54+B55+B56</f>
        <v>182639.19151</v>
      </c>
      <c r="C53" s="11">
        <f>C54+C55+C56</f>
        <v>65499.834300000002</v>
      </c>
      <c r="D53" s="17">
        <f>C53/B53*100</f>
        <v>35.862967722573224</v>
      </c>
    </row>
    <row r="54" spans="1:4" ht="15.75" x14ac:dyDescent="0.25">
      <c r="A54" s="7" t="s">
        <v>48</v>
      </c>
      <c r="B54" s="12">
        <v>3561.7063899999998</v>
      </c>
      <c r="C54" s="12">
        <v>1633.3290999999999</v>
      </c>
      <c r="D54" s="16">
        <f t="shared" si="2"/>
        <v>45.858050079192516</v>
      </c>
    </row>
    <row r="55" spans="1:4" ht="31.5" x14ac:dyDescent="0.25">
      <c r="A55" s="7" t="s">
        <v>49</v>
      </c>
      <c r="B55" s="12">
        <v>18463.251</v>
      </c>
      <c r="C55" s="12">
        <v>1200</v>
      </c>
      <c r="D55" s="16">
        <f t="shared" si="2"/>
        <v>6.4993970996765418</v>
      </c>
    </row>
    <row r="56" spans="1:4" ht="15.75" x14ac:dyDescent="0.25">
      <c r="A56" s="7" t="s">
        <v>50</v>
      </c>
      <c r="B56" s="12">
        <v>160614.23412000001</v>
      </c>
      <c r="C56" s="12">
        <v>62666.5052</v>
      </c>
      <c r="D56" s="16">
        <f t="shared" si="2"/>
        <v>39.016781758695096</v>
      </c>
    </row>
    <row r="57" spans="1:4" s="6" customFormat="1" ht="15.75" x14ac:dyDescent="0.25">
      <c r="A57" s="5" t="s">
        <v>23</v>
      </c>
      <c r="B57" s="11">
        <f>B58+B59</f>
        <v>71894.962350000002</v>
      </c>
      <c r="C57" s="11">
        <f>C58+C59</f>
        <v>38847.315450000002</v>
      </c>
      <c r="D57" s="11">
        <f>C57/B57*100</f>
        <v>54.033431801359036</v>
      </c>
    </row>
    <row r="58" spans="1:4" ht="15.75" x14ac:dyDescent="0.25">
      <c r="A58" s="7" t="s">
        <v>51</v>
      </c>
      <c r="B58" s="12">
        <v>44929.101540000003</v>
      </c>
      <c r="C58" s="12">
        <v>22975.915199999999</v>
      </c>
      <c r="D58" s="16">
        <f>C58/B58*100</f>
        <v>51.138158593144212</v>
      </c>
    </row>
    <row r="59" spans="1:4" ht="15.75" x14ac:dyDescent="0.25">
      <c r="A59" s="7" t="s">
        <v>67</v>
      </c>
      <c r="B59" s="12">
        <v>26965.860809999998</v>
      </c>
      <c r="C59" s="12">
        <v>15871.400250000001</v>
      </c>
      <c r="D59" s="16"/>
    </row>
    <row r="60" spans="1:4" s="6" customFormat="1" ht="15.75" x14ac:dyDescent="0.25">
      <c r="A60" s="5" t="s">
        <v>24</v>
      </c>
      <c r="B60" s="11">
        <f>B61+B62</f>
        <v>5610</v>
      </c>
      <c r="C60" s="11">
        <f>C61+C62</f>
        <v>2265.7487500000002</v>
      </c>
      <c r="D60" s="16">
        <f t="shared" si="2"/>
        <v>40.387678253119432</v>
      </c>
    </row>
    <row r="61" spans="1:4" ht="15.75" x14ac:dyDescent="0.25">
      <c r="A61" s="7" t="s">
        <v>52</v>
      </c>
      <c r="B61" s="12">
        <v>4300</v>
      </c>
      <c r="C61" s="12">
        <v>1791.6487500000001</v>
      </c>
      <c r="D61" s="16">
        <f t="shared" si="2"/>
        <v>41.666249999999998</v>
      </c>
    </row>
    <row r="62" spans="1:4" ht="31.5" x14ac:dyDescent="0.25">
      <c r="A62" s="7" t="s">
        <v>53</v>
      </c>
      <c r="B62" s="12">
        <v>1310</v>
      </c>
      <c r="C62" s="12">
        <v>474.1</v>
      </c>
      <c r="D62" s="16">
        <f t="shared" si="2"/>
        <v>36.190839694656489</v>
      </c>
    </row>
    <row r="63" spans="1:4" s="6" customFormat="1" ht="47.25" x14ac:dyDescent="0.25">
      <c r="A63" s="5" t="s">
        <v>55</v>
      </c>
      <c r="B63" s="11">
        <f>B64+B65</f>
        <v>127096.4</v>
      </c>
      <c r="C63" s="11">
        <f>C64+C65</f>
        <v>75204.657999999996</v>
      </c>
      <c r="D63" s="17">
        <f>C63/B63*100</f>
        <v>59.171351824284557</v>
      </c>
    </row>
    <row r="64" spans="1:4" s="6" customFormat="1" ht="63" x14ac:dyDescent="0.25">
      <c r="A64" s="7" t="s">
        <v>54</v>
      </c>
      <c r="B64" s="12">
        <v>121956</v>
      </c>
      <c r="C64" s="12">
        <v>71140.957999999999</v>
      </c>
      <c r="D64" s="16">
        <f t="shared" si="2"/>
        <v>58.333298894683324</v>
      </c>
    </row>
    <row r="65" spans="1:4" s="6" customFormat="1" ht="31.5" x14ac:dyDescent="0.25">
      <c r="A65" s="7" t="s">
        <v>57</v>
      </c>
      <c r="B65" s="12">
        <v>5140.3999999999996</v>
      </c>
      <c r="C65" s="12">
        <v>4063.7</v>
      </c>
      <c r="D65" s="16">
        <f t="shared" si="2"/>
        <v>79.054159209400041</v>
      </c>
    </row>
    <row r="66" spans="1:4" ht="15.75" x14ac:dyDescent="0.25">
      <c r="A66" s="5" t="s">
        <v>25</v>
      </c>
      <c r="B66" s="11">
        <f>B63+B60+B57+B53+B51+B45+B38+B33+B31+B29+B22+B43</f>
        <v>2652744.42539</v>
      </c>
      <c r="C66" s="11">
        <f>C63+C60+C57+C53+C51+C45+C38+C33+C31+C29+C22+C43</f>
        <v>1246735.2190699999</v>
      </c>
      <c r="D66" s="17">
        <f>C66/B66*100</f>
        <v>46.997939459874956</v>
      </c>
    </row>
    <row r="67" spans="1:4" ht="15.75" x14ac:dyDescent="0.25">
      <c r="A67" s="5" t="s">
        <v>26</v>
      </c>
      <c r="B67" s="11">
        <f>B19-B66</f>
        <v>-76428.935219999868</v>
      </c>
      <c r="C67" s="11">
        <f>C19-C66</f>
        <v>-8680.9142999998294</v>
      </c>
      <c r="D67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2024-07-09T11:41:37Z</dcterms:modified>
</cp:coreProperties>
</file>