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544974A-7C74-4DC5-BB1C-86C846CB80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B22" i="3"/>
  <c r="C57" i="3" l="1"/>
  <c r="B57" i="3"/>
  <c r="D42" i="3" l="1"/>
  <c r="D23" i="3" l="1"/>
  <c r="D24" i="3"/>
  <c r="D26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C5" i="3"/>
  <c r="B5" i="3"/>
  <c r="C45" i="3"/>
  <c r="B45" i="3"/>
  <c r="C33" i="3"/>
  <c r="B33" i="3"/>
  <c r="D33" i="3" l="1"/>
  <c r="D45" i="3"/>
  <c r="D5" i="3"/>
  <c r="C19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<sst xmlns="http://schemas.openxmlformats.org/spreadsheetml/2006/main" count="68" uniqueCount="68">
  <si>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</si>
  <si>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</si>
  <si>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</si>
  <si>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</si>
  <si>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</si>
  <si>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</si>
  <si>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</si>
  <si>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</si>
  <si>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</si>
  <si>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</si>
  <si>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</si>
  <si>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</si>
  <si>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</si>
  <si>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</si>
  <si>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</si>
  <si>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</si>
  <si>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</si>
  <si>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</si>
  <si>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</si>
  <si>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</si>
  <si>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</si>
  <si>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</si>
  <si>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</si>
  <si>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</si>
  <si>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</si>
  <si>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</si>
  <si>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</si>
  <si>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</si>
  <si>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</si>
  <si>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</si>
  <si>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</si>
  <si>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</si>
  <si>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</si>
  <si>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</si>
  <si>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</si>
  <si>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</si>
  <si>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</si>
  <si>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</si>
  <si>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</si>
  <si>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</si>
  <si>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</si>
  <si>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</si>
  <si>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</si>
  <si>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</si>
  <si>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</si>
  <si>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</si>
  <si>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</si>
  <si>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</si>
  <si>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</si>
  <si>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</si>
  <si>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</si>
  <si>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</si>
  <si>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</si>
  <si>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</si>
  <si>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</si>
  <si>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</si>
  <si>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</si>
  <si>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</si>
  <si>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</si>
  <si>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</si>
  <si>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</si>
  <si>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</si>
  <si>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</si>
  <si>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Отчет об исполнении  бюджета муниципального  района Мелеузовский район Республики Башкортостан за январь 2023 года</t>
  </si>
  <si>
    <t>План на 2023 год</t>
  </si>
  <si>
    <t>Отчет за текущий период 2023 года</t>
  </si>
  <si>
    <t>0107 - Судебная система</t>
  </si>
  <si>
    <t>0105 - 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</si>
</sst>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topLeftCell="A39" zoomScaleNormal="100" workbookViewId="0">
      <selection activeCell="C24" sqref="C24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63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743323</v>
      </c>
      <c r="C5" s="13">
        <f>SUM(C6:C17)</f>
        <v>24760.27580000001</v>
      </c>
      <c r="D5" s="17">
        <f>C5/B5*100</f>
        <v>3.331025112905158</v>
      </c>
    </row>
    <row r="6" spans="1:4" ht="15.75" x14ac:dyDescent="0.25">
      <c r="A6" s="7" t="s">
        <v>4</v>
      </c>
      <c r="B6" s="14">
        <v>439564</v>
      </c>
      <c r="C6" s="14">
        <v>13872.13449</v>
      </c>
      <c r="D6" s="16">
        <f t="shared" ref="D6:D18" si="0">C6/B6*100</f>
        <v>3.1558850338062263</v>
      </c>
    </row>
    <row r="7" spans="1:4" ht="31.5" x14ac:dyDescent="0.25">
      <c r="A7" s="7" t="s">
        <v>58</v>
      </c>
      <c r="B7" s="14">
        <v>24917</v>
      </c>
      <c r="C7" s="14">
        <v>180.29548</v>
      </c>
      <c r="D7" s="16">
        <f t="shared" si="0"/>
        <v>0.72358421960910224</v>
      </c>
    </row>
    <row r="8" spans="1:4" ht="15.75" x14ac:dyDescent="0.25">
      <c r="A8" s="7" t="s">
        <v>5</v>
      </c>
      <c r="B8" s="14">
        <v>175400</v>
      </c>
      <c r="C8" s="14">
        <v>398.86935</v>
      </c>
      <c r="D8" s="16">
        <f t="shared" si="0"/>
        <v>0.22740555872291904</v>
      </c>
    </row>
    <row r="9" spans="1:4" ht="15.75" x14ac:dyDescent="0.25">
      <c r="A9" s="7" t="s">
        <v>6</v>
      </c>
      <c r="B9" s="14">
        <v>8500</v>
      </c>
      <c r="C9" s="14">
        <v>121.41543</v>
      </c>
      <c r="D9" s="16"/>
    </row>
    <row r="10" spans="1:4" ht="15.75" x14ac:dyDescent="0.25">
      <c r="A10" s="7" t="s">
        <v>28</v>
      </c>
      <c r="B10" s="14">
        <v>2400</v>
      </c>
      <c r="C10" s="14">
        <v>36.909750000000003</v>
      </c>
      <c r="D10" s="16">
        <f t="shared" si="0"/>
        <v>1.53790625</v>
      </c>
    </row>
    <row r="11" spans="1:4" ht="15.75" x14ac:dyDescent="0.25">
      <c r="A11" s="7" t="s">
        <v>7</v>
      </c>
      <c r="B11" s="14">
        <v>10302</v>
      </c>
      <c r="C11" s="14">
        <v>578.23887999999999</v>
      </c>
      <c r="D11" s="16">
        <f t="shared" si="0"/>
        <v>5.6128798291593869</v>
      </c>
    </row>
    <row r="12" spans="1:4" ht="31.5" x14ac:dyDescent="0.25">
      <c r="A12" s="7" t="s">
        <v>8</v>
      </c>
      <c r="B12" s="14">
        <v>65674</v>
      </c>
      <c r="C12" s="14">
        <v>6939.7266399999999</v>
      </c>
      <c r="D12" s="16">
        <f t="shared" si="0"/>
        <v>10.566931571093583</v>
      </c>
    </row>
    <row r="13" spans="1:4" ht="15.75" x14ac:dyDescent="0.25">
      <c r="A13" s="7" t="s">
        <v>9</v>
      </c>
      <c r="B13" s="14">
        <v>3800</v>
      </c>
      <c r="C13" s="14">
        <v>0.60363</v>
      </c>
      <c r="D13" s="16">
        <f t="shared" si="0"/>
        <v>1.5885E-2</v>
      </c>
    </row>
    <row r="14" spans="1:4" ht="15.75" x14ac:dyDescent="0.25">
      <c r="A14" s="7" t="s">
        <v>29</v>
      </c>
      <c r="B14" s="14">
        <v>560</v>
      </c>
      <c r="C14" s="14">
        <v>1877.7355500000001</v>
      </c>
      <c r="D14" s="16">
        <f t="shared" si="0"/>
        <v>335.30991964285715</v>
      </c>
    </row>
    <row r="15" spans="1:4" ht="15.75" x14ac:dyDescent="0.25">
      <c r="A15" s="7" t="s">
        <v>10</v>
      </c>
      <c r="B15" s="14">
        <v>10199</v>
      </c>
      <c r="C15" s="14">
        <v>676.45155</v>
      </c>
      <c r="D15" s="16">
        <f t="shared" si="0"/>
        <v>6.6325281890381405</v>
      </c>
    </row>
    <row r="16" spans="1:4" ht="15.75" x14ac:dyDescent="0.25">
      <c r="A16" s="7" t="s">
        <v>11</v>
      </c>
      <c r="B16" s="14">
        <v>2007</v>
      </c>
      <c r="C16" s="14">
        <v>50.423050000000003</v>
      </c>
      <c r="D16" s="16">
        <f t="shared" si="0"/>
        <v>2.5123592426507226</v>
      </c>
    </row>
    <row r="17" spans="1:4" ht="15.75" x14ac:dyDescent="0.25">
      <c r="A17" s="7" t="s">
        <v>12</v>
      </c>
      <c r="B17" s="14">
        <v>0</v>
      </c>
      <c r="C17" s="14">
        <v>27.472000000000001</v>
      </c>
      <c r="D17" s="16">
        <v>0</v>
      </c>
    </row>
    <row r="18" spans="1:4" s="6" customFormat="1" ht="15.75" x14ac:dyDescent="0.25">
      <c r="A18" s="5" t="s">
        <v>13</v>
      </c>
      <c r="B18" s="14">
        <v>1399798.28073</v>
      </c>
      <c r="C18" s="14">
        <v>83780.526970000006</v>
      </c>
      <c r="D18" s="16">
        <f t="shared" si="0"/>
        <v>5.9851857316404296</v>
      </c>
    </row>
    <row r="19" spans="1:4" s="6" customFormat="1" ht="15.75" x14ac:dyDescent="0.25">
      <c r="A19" s="5" t="s">
        <v>14</v>
      </c>
      <c r="B19" s="15">
        <f>B18+B5</f>
        <v>2143121.2807299998</v>
      </c>
      <c r="C19" s="15">
        <f>C18+C5</f>
        <v>108540.80277000001</v>
      </c>
      <c r="D19" s="17">
        <f>C19/B19*100</f>
        <v>5.0646131763960804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B23+B24+B25+B26+B27+B28</f>
        <v>159640.6</v>
      </c>
      <c r="C22" s="11">
        <f>C23+C24+C25+C26+C27+C28</f>
        <v>3440.0768900000003</v>
      </c>
      <c r="D22" s="17">
        <f t="shared" ref="D22:D30" si="1">C22/B22*100</f>
        <v>2.1548884744858139</v>
      </c>
    </row>
    <row r="23" spans="1:4" ht="47.25" x14ac:dyDescent="0.25">
      <c r="A23" s="7" t="s">
        <v>30</v>
      </c>
      <c r="B23" s="12">
        <v>5436</v>
      </c>
      <c r="C23" s="12">
        <v>61.792389999999997</v>
      </c>
      <c r="D23" s="18">
        <f t="shared" si="1"/>
        <v>1.1367253495217071</v>
      </c>
    </row>
    <row r="24" spans="1:4" ht="47.25" x14ac:dyDescent="0.25">
      <c r="A24" s="7" t="s">
        <v>31</v>
      </c>
      <c r="B24" s="12">
        <v>118037</v>
      </c>
      <c r="C24" s="12">
        <v>1940.67209</v>
      </c>
      <c r="D24" s="18">
        <f t="shared" si="1"/>
        <v>1.6441218346789566</v>
      </c>
    </row>
    <row r="25" spans="1:4" ht="15.75" x14ac:dyDescent="0.25">
      <c r="A25" s="7" t="s">
        <v>66</v>
      </c>
      <c r="B25" s="12">
        <v>5.5</v>
      </c>
      <c r="C25" s="12"/>
      <c r="D25" s="18"/>
    </row>
    <row r="26" spans="1:4" ht="15.75" x14ac:dyDescent="0.25">
      <c r="A26" s="7" t="s">
        <v>67</v>
      </c>
      <c r="B26" s="12">
        <v>2400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1000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32762.1</v>
      </c>
      <c r="C28" s="12">
        <v>1437.61241</v>
      </c>
      <c r="D28" s="18">
        <f t="shared" si="1"/>
        <v>4.3880349855473249</v>
      </c>
    </row>
    <row r="29" spans="1:4" s="6" customFormat="1" ht="15.75" x14ac:dyDescent="0.25">
      <c r="A29" s="5" t="s">
        <v>17</v>
      </c>
      <c r="B29" s="11">
        <f>B30</f>
        <v>2837</v>
      </c>
      <c r="C29" s="11">
        <f>C30</f>
        <v>709.25</v>
      </c>
      <c r="D29" s="17">
        <f t="shared" si="1"/>
        <v>25</v>
      </c>
    </row>
    <row r="30" spans="1:4" ht="15.75" x14ac:dyDescent="0.25">
      <c r="A30" s="7" t="s">
        <v>34</v>
      </c>
      <c r="B30" s="12">
        <v>2837</v>
      </c>
      <c r="C30" s="12">
        <v>709.25</v>
      </c>
      <c r="D30" s="17">
        <f t="shared" si="1"/>
        <v>25</v>
      </c>
    </row>
    <row r="31" spans="1:4" s="6" customFormat="1" ht="15.75" x14ac:dyDescent="0.25">
      <c r="A31" s="5" t="s">
        <v>18</v>
      </c>
      <c r="B31" s="11">
        <f>B32</f>
        <v>7210</v>
      </c>
      <c r="C31" s="11">
        <f>C32</f>
        <v>151.11947000000001</v>
      </c>
      <c r="D31" s="17">
        <f>C31/B31*100</f>
        <v>2.0959704576976423</v>
      </c>
    </row>
    <row r="32" spans="1:4" ht="31.5" x14ac:dyDescent="0.25">
      <c r="A32" s="7" t="s">
        <v>62</v>
      </c>
      <c r="B32" s="12">
        <v>7210</v>
      </c>
      <c r="C32" s="12">
        <v>151.11947000000001</v>
      </c>
      <c r="D32" s="16">
        <f t="shared" ref="D32:D63" si="2">C32/B32*100</f>
        <v>2.0959704576976423</v>
      </c>
    </row>
    <row r="33" spans="1:4" s="6" customFormat="1" ht="15.75" x14ac:dyDescent="0.25">
      <c r="A33" s="5" t="s">
        <v>19</v>
      </c>
      <c r="B33" s="11">
        <f>SUM(B34:B37)</f>
        <v>128297.886</v>
      </c>
      <c r="C33" s="11">
        <f>SUM(C34:C37)</f>
        <v>2446.6167700000001</v>
      </c>
      <c r="D33" s="17">
        <f>C33/B33*100</f>
        <v>1.9069813589913713</v>
      </c>
    </row>
    <row r="34" spans="1:4" ht="15.75" x14ac:dyDescent="0.25">
      <c r="A34" s="7" t="s">
        <v>35</v>
      </c>
      <c r="B34" s="12">
        <v>8949.2999999999993</v>
      </c>
      <c r="C34" s="12">
        <v>263.5</v>
      </c>
      <c r="D34" s="16">
        <f t="shared" si="2"/>
        <v>2.9443643636932499</v>
      </c>
    </row>
    <row r="35" spans="1:4" ht="15.75" x14ac:dyDescent="0.25">
      <c r="A35" s="7" t="s">
        <v>36</v>
      </c>
      <c r="B35" s="12">
        <v>12300</v>
      </c>
      <c r="C35" s="12"/>
      <c r="D35" s="16">
        <f t="shared" si="2"/>
        <v>0</v>
      </c>
    </row>
    <row r="36" spans="1:4" ht="15.75" x14ac:dyDescent="0.25">
      <c r="A36" s="7" t="s">
        <v>37</v>
      </c>
      <c r="B36" s="12">
        <v>93248.585999999996</v>
      </c>
      <c r="C36" s="12">
        <v>1523.1167700000001</v>
      </c>
      <c r="D36" s="16">
        <f t="shared" si="2"/>
        <v>1.6333939583813102</v>
      </c>
    </row>
    <row r="37" spans="1:4" ht="15.75" x14ac:dyDescent="0.25">
      <c r="A37" s="7" t="s">
        <v>38</v>
      </c>
      <c r="B37" s="12">
        <v>13800</v>
      </c>
      <c r="C37" s="12">
        <v>660</v>
      </c>
      <c r="D37" s="16">
        <f t="shared" si="2"/>
        <v>4.7826086956521738</v>
      </c>
    </row>
    <row r="38" spans="1:4" s="6" customFormat="1" ht="15.75" x14ac:dyDescent="0.25">
      <c r="A38" s="5" t="s">
        <v>20</v>
      </c>
      <c r="B38" s="11">
        <f>B39+B40+B41+B42</f>
        <v>52023.399360000003</v>
      </c>
      <c r="C38" s="11">
        <f>C39+C40+C41+C42</f>
        <v>104.54773</v>
      </c>
      <c r="D38" s="17">
        <f>C38/B38*100</f>
        <v>0.20096289609322446</v>
      </c>
    </row>
    <row r="39" spans="1:4" ht="15.75" x14ac:dyDescent="0.25">
      <c r="A39" s="7" t="s">
        <v>39</v>
      </c>
      <c r="B39" s="12">
        <v>1520</v>
      </c>
      <c r="C39" s="12">
        <v>104.54773</v>
      </c>
      <c r="D39" s="16">
        <f t="shared" si="2"/>
        <v>6.878140131578947</v>
      </c>
    </row>
    <row r="40" spans="1:4" ht="15.75" x14ac:dyDescent="0.25">
      <c r="A40" s="7" t="s">
        <v>40</v>
      </c>
      <c r="B40" s="12">
        <v>3327.8782900000001</v>
      </c>
      <c r="C40" s="12"/>
      <c r="D40" s="16">
        <f t="shared" si="2"/>
        <v>0</v>
      </c>
    </row>
    <row r="41" spans="1:4" ht="15.75" x14ac:dyDescent="0.25">
      <c r="A41" s="7" t="s">
        <v>41</v>
      </c>
      <c r="B41" s="12">
        <v>39075.521070000003</v>
      </c>
      <c r="C41" s="12"/>
      <c r="D41" s="16">
        <f t="shared" si="2"/>
        <v>0</v>
      </c>
    </row>
    <row r="42" spans="1:4" ht="15.75" x14ac:dyDescent="0.25">
      <c r="A42" s="7" t="s">
        <v>42</v>
      </c>
      <c r="B42" s="12">
        <v>8100</v>
      </c>
      <c r="C42" s="12"/>
      <c r="D42" s="16">
        <f t="shared" si="2"/>
        <v>0</v>
      </c>
    </row>
    <row r="43" spans="1:4" s="6" customFormat="1" ht="15.75" x14ac:dyDescent="0.25">
      <c r="A43" s="5" t="s">
        <v>60</v>
      </c>
      <c r="B43" s="11">
        <f>B44</f>
        <v>3800</v>
      </c>
      <c r="C43" s="11">
        <f t="shared" ref="C43:D43" si="3">C44</f>
        <v>0</v>
      </c>
      <c r="D43" s="11">
        <f t="shared" si="3"/>
        <v>0</v>
      </c>
    </row>
    <row r="44" spans="1:4" ht="15.75" x14ac:dyDescent="0.25">
      <c r="A44" s="7" t="s">
        <v>61</v>
      </c>
      <c r="B44" s="12">
        <v>3800</v>
      </c>
      <c r="C44" s="12"/>
      <c r="D44" s="16"/>
    </row>
    <row r="45" spans="1:4" s="6" customFormat="1" ht="15.75" x14ac:dyDescent="0.25">
      <c r="A45" s="5" t="s">
        <v>21</v>
      </c>
      <c r="B45" s="11">
        <f>SUM(B46:B50)</f>
        <v>1406438.7884399998</v>
      </c>
      <c r="C45" s="11">
        <f>SUM(C46:C50)</f>
        <v>130675.92611999999</v>
      </c>
      <c r="D45" s="17">
        <f>C45/B45*100</f>
        <v>9.2912629539280349</v>
      </c>
    </row>
    <row r="46" spans="1:4" ht="15.75" x14ac:dyDescent="0.25">
      <c r="A46" s="7" t="s">
        <v>43</v>
      </c>
      <c r="B46" s="12">
        <v>453145.54200000002</v>
      </c>
      <c r="C46" s="12">
        <v>50254.2</v>
      </c>
      <c r="D46" s="16">
        <f t="shared" si="2"/>
        <v>11.090079310545219</v>
      </c>
    </row>
    <row r="47" spans="1:4" ht="15.75" x14ac:dyDescent="0.25">
      <c r="A47" s="7" t="s">
        <v>44</v>
      </c>
      <c r="B47" s="12">
        <v>744259.42258000001</v>
      </c>
      <c r="C47" s="12">
        <v>65692.482999999993</v>
      </c>
      <c r="D47" s="16">
        <f t="shared" si="2"/>
        <v>8.8265571126093114</v>
      </c>
    </row>
    <row r="48" spans="1:4" ht="15.75" x14ac:dyDescent="0.25">
      <c r="A48" s="7" t="s">
        <v>59</v>
      </c>
      <c r="B48" s="12">
        <v>121581.5</v>
      </c>
      <c r="C48" s="12">
        <v>12877.53</v>
      </c>
      <c r="D48" s="16">
        <f t="shared" si="2"/>
        <v>10.591685412665578</v>
      </c>
    </row>
    <row r="49" spans="1:4" ht="15.75" x14ac:dyDescent="0.25">
      <c r="A49" s="7" t="s">
        <v>46</v>
      </c>
      <c r="B49" s="12">
        <v>13933</v>
      </c>
      <c r="C49" s="12">
        <v>1101</v>
      </c>
      <c r="D49" s="16">
        <f t="shared" si="2"/>
        <v>7.9021029211225153</v>
      </c>
    </row>
    <row r="50" spans="1:4" ht="15.75" x14ac:dyDescent="0.25">
      <c r="A50" s="8" t="s">
        <v>45</v>
      </c>
      <c r="B50" s="12">
        <v>73519.323860000004</v>
      </c>
      <c r="C50" s="12">
        <v>750.71312</v>
      </c>
      <c r="D50" s="16">
        <f t="shared" si="2"/>
        <v>1.0211099348921568</v>
      </c>
    </row>
    <row r="51" spans="1:4" s="6" customFormat="1" ht="15.75" x14ac:dyDescent="0.25">
      <c r="A51" s="5" t="s">
        <v>22</v>
      </c>
      <c r="B51" s="11">
        <f>B52</f>
        <v>112149.53778</v>
      </c>
      <c r="C51" s="11">
        <f>C52</f>
        <v>5861.95</v>
      </c>
      <c r="D51" s="17">
        <f>C51/B51*100</f>
        <v>5.226905180384418</v>
      </c>
    </row>
    <row r="52" spans="1:4" ht="15.75" x14ac:dyDescent="0.25">
      <c r="A52" s="7" t="s">
        <v>47</v>
      </c>
      <c r="B52" s="12">
        <v>112149.53778</v>
      </c>
      <c r="C52" s="12">
        <v>5861.95</v>
      </c>
      <c r="D52" s="16">
        <f t="shared" si="2"/>
        <v>5.226905180384418</v>
      </c>
    </row>
    <row r="53" spans="1:4" s="6" customFormat="1" ht="15.75" x14ac:dyDescent="0.25">
      <c r="A53" s="5" t="s">
        <v>56</v>
      </c>
      <c r="B53" s="11">
        <f>B54+B55+B56</f>
        <v>138806.56915</v>
      </c>
      <c r="C53" s="11">
        <f>C54+C55+C56</f>
        <v>129.50479000000001</v>
      </c>
      <c r="D53" s="17">
        <f>C53/B53*100</f>
        <v>9.3298747165238186E-2</v>
      </c>
    </row>
    <row r="54" spans="1:4" ht="15.75" x14ac:dyDescent="0.25">
      <c r="A54" s="7" t="s">
        <v>48</v>
      </c>
      <c r="B54" s="12">
        <v>3281</v>
      </c>
      <c r="C54" s="12">
        <v>129.50479000000001</v>
      </c>
      <c r="D54" s="16">
        <f t="shared" si="2"/>
        <v>3.9471133800670528</v>
      </c>
    </row>
    <row r="55" spans="1:4" ht="15.75" x14ac:dyDescent="0.25">
      <c r="A55" s="7" t="s">
        <v>49</v>
      </c>
      <c r="B55" s="12">
        <v>4348.8155699999998</v>
      </c>
      <c r="C55" s="12"/>
      <c r="D55" s="16">
        <f t="shared" si="2"/>
        <v>0</v>
      </c>
    </row>
    <row r="56" spans="1:4" ht="15.75" x14ac:dyDescent="0.25">
      <c r="A56" s="7" t="s">
        <v>50</v>
      </c>
      <c r="B56" s="12">
        <v>131176.75357999999</v>
      </c>
      <c r="C56" s="12"/>
      <c r="D56" s="16">
        <f t="shared" si="2"/>
        <v>0</v>
      </c>
    </row>
    <row r="57" spans="1:4" s="6" customFormat="1" ht="15.75" x14ac:dyDescent="0.25">
      <c r="A57" s="5" t="s">
        <v>23</v>
      </c>
      <c r="B57" s="11">
        <f>B58</f>
        <v>45307</v>
      </c>
      <c r="C57" s="11">
        <f t="shared" ref="C57:D57" si="4">C58</f>
        <v>3308.8</v>
      </c>
      <c r="D57" s="11">
        <f t="shared" si="4"/>
        <v>7.3030657514291404</v>
      </c>
    </row>
    <row r="58" spans="1:4" ht="15.75" x14ac:dyDescent="0.25">
      <c r="A58" s="7" t="s">
        <v>51</v>
      </c>
      <c r="B58" s="12">
        <v>45307</v>
      </c>
      <c r="C58" s="12">
        <v>3308.8</v>
      </c>
      <c r="D58" s="16">
        <f t="shared" si="2"/>
        <v>7.3030657514291404</v>
      </c>
    </row>
    <row r="59" spans="1:4" s="6" customFormat="1" ht="15.75" x14ac:dyDescent="0.25">
      <c r="A59" s="5" t="s">
        <v>24</v>
      </c>
      <c r="B59" s="11">
        <f>B60+B61</f>
        <v>5480</v>
      </c>
      <c r="C59" s="11">
        <f>C60+C61</f>
        <v>0</v>
      </c>
      <c r="D59" s="16">
        <f t="shared" si="2"/>
        <v>0</v>
      </c>
    </row>
    <row r="60" spans="1:4" ht="15.75" x14ac:dyDescent="0.25">
      <c r="A60" s="7" t="s">
        <v>52</v>
      </c>
      <c r="B60" s="12">
        <v>4200</v>
      </c>
      <c r="C60" s="12"/>
      <c r="D60" s="16">
        <f t="shared" si="2"/>
        <v>0</v>
      </c>
    </row>
    <row r="61" spans="1:4" ht="15.75" x14ac:dyDescent="0.25">
      <c r="A61" s="7" t="s">
        <v>53</v>
      </c>
      <c r="B61" s="12">
        <v>1280</v>
      </c>
      <c r="C61" s="12"/>
      <c r="D61" s="16">
        <f t="shared" si="2"/>
        <v>0</v>
      </c>
    </row>
    <row r="62" spans="1:4" s="6" customFormat="1" ht="31.5" x14ac:dyDescent="0.25">
      <c r="A62" s="5" t="s">
        <v>55</v>
      </c>
      <c r="B62" s="11">
        <f>B63+B64</f>
        <v>101873</v>
      </c>
      <c r="C62" s="11">
        <f>C63+C64</f>
        <v>8488.75</v>
      </c>
      <c r="D62" s="17">
        <f>C62/B62*100</f>
        <v>8.3326789237580119</v>
      </c>
    </row>
    <row r="63" spans="1:4" s="6" customFormat="1" ht="31.5" x14ac:dyDescent="0.25">
      <c r="A63" s="7" t="s">
        <v>54</v>
      </c>
      <c r="B63" s="12">
        <v>101873</v>
      </c>
      <c r="C63" s="12">
        <v>8488.75</v>
      </c>
      <c r="D63" s="16">
        <f t="shared" si="2"/>
        <v>8.3326789237580119</v>
      </c>
    </row>
    <row r="64" spans="1:4" s="6" customFormat="1" ht="15.75" x14ac:dyDescent="0.25">
      <c r="A64" s="7" t="s">
        <v>57</v>
      </c>
      <c r="B64" s="12"/>
      <c r="C64" s="12"/>
      <c r="D64" s="16"/>
    </row>
    <row r="65" spans="1:4" ht="15.75" x14ac:dyDescent="0.25">
      <c r="A65" s="5" t="s">
        <v>25</v>
      </c>
      <c r="B65" s="11">
        <f>B62+B59+B57+B53+B51+B45+B38+B33+B31+B29+B22+B43</f>
        <v>2163863.7807299998</v>
      </c>
      <c r="C65" s="11">
        <f>C62+C59+C57+C53+C51+C45+C38+C33+C31+C29+C22+C43</f>
        <v>155316.54176999998</v>
      </c>
      <c r="D65" s="17">
        <f>C65/B65*100</f>
        <v>7.1777411846878119</v>
      </c>
    </row>
    <row r="66" spans="1:4" ht="15.75" x14ac:dyDescent="0.25">
      <c r="A66" s="5" t="s">
        <v>26</v>
      </c>
      <c r="B66" s="11">
        <f>B19-B65</f>
        <v>-20742.5</v>
      </c>
      <c r="C66" s="11">
        <f>C19-C65</f>
        <v>-46775.738999999972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2023-02-09T12:19:52Z</dcterms:modified>
</cp:coreProperties>
</file>