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04BCEDA-5D9D-4CB7-B3A8-0F09E1EE64BA}" xr6:coauthVersionLast="45" xr6:coauthVersionMax="45" xr10:uidLastSave="{00000000-0000-0000-0000-000000000000}"/>
  <bookViews>
    <workbookView xWindow="4230" yWindow="810" windowWidth="16335" windowHeight="15120" xr2:uid="{00000000-000D-0000-FFFF-FFFF00000000}"/>
  </bookViews>
  <sheets>
    <sheet name="район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3" l="1"/>
  <c r="C52" i="3" l="1"/>
  <c r="B52" i="3"/>
  <c r="D56" i="3"/>
  <c r="B60" i="3" l="1"/>
  <c r="C22" i="3" l="1"/>
  <c r="B22" i="3"/>
  <c r="D58" i="3" l="1"/>
  <c r="C57" i="3"/>
  <c r="B57" i="3"/>
  <c r="D57" i="3" l="1"/>
  <c r="D41" i="3" l="1"/>
  <c r="D23" i="3" l="1"/>
  <c r="D24" i="3"/>
  <c r="D26" i="3"/>
  <c r="D27" i="3"/>
  <c r="D29" i="3"/>
  <c r="D22" i="3"/>
  <c r="C42" i="3"/>
  <c r="D42" i="3"/>
  <c r="B42" i="3"/>
  <c r="D18" i="3" l="1"/>
  <c r="D16" i="3"/>
  <c r="D15" i="3"/>
  <c r="D14" i="3"/>
  <c r="D13" i="3"/>
  <c r="D12" i="3"/>
  <c r="D11" i="3"/>
  <c r="D10" i="3"/>
  <c r="D8" i="3"/>
  <c r="D7" i="3"/>
  <c r="D6" i="3"/>
  <c r="D31" i="3"/>
  <c r="D36" i="3"/>
  <c r="D35" i="3"/>
  <c r="D34" i="3"/>
  <c r="D33" i="3"/>
  <c r="D40" i="3"/>
  <c r="D39" i="3"/>
  <c r="D38" i="3"/>
  <c r="D49" i="3"/>
  <c r="D48" i="3"/>
  <c r="D47" i="3"/>
  <c r="D46" i="3"/>
  <c r="D45" i="3"/>
  <c r="D51" i="3"/>
  <c r="D55" i="3"/>
  <c r="D54" i="3"/>
  <c r="D53" i="3"/>
  <c r="D62" i="3"/>
  <c r="D61" i="3"/>
  <c r="C5" i="3"/>
  <c r="C19" i="3" s="1"/>
  <c r="B5" i="3"/>
  <c r="C44" i="3"/>
  <c r="B44" i="3"/>
  <c r="C32" i="3"/>
  <c r="B32" i="3"/>
  <c r="D32" i="3" l="1"/>
  <c r="D44" i="3"/>
  <c r="D5" i="3"/>
  <c r="B19" i="3"/>
  <c r="C63" i="3"/>
  <c r="B63" i="3"/>
  <c r="D64" i="3"/>
  <c r="B37" i="3"/>
  <c r="C28" i="3"/>
  <c r="B28" i="3"/>
  <c r="C60" i="3"/>
  <c r="C50" i="3"/>
  <c r="B50" i="3"/>
  <c r="C37" i="3"/>
  <c r="C30" i="3"/>
  <c r="B30" i="3"/>
  <c r="D28" i="3" l="1"/>
  <c r="B66" i="3"/>
  <c r="C66" i="3"/>
  <c r="C67" i="3" s="1"/>
  <c r="D60" i="3"/>
  <c r="D30" i="3"/>
  <c r="D37" i="3"/>
  <c r="D63" i="3"/>
  <c r="D52" i="3"/>
  <c r="D50" i="3"/>
  <c r="D19" i="3"/>
  <c r="B67" i="3" l="1"/>
  <c r="D66" i="3"/>
</calcChain>
</file>

<file path=xl/sharedStrings.xml><?xml version="1.0" encoding="utf-8"?>
<sst xmlns="http://schemas.openxmlformats.org/spreadsheetml/2006/main" count="69" uniqueCount="69">
  <si>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</si>
  <si>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</si>
  <si>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</si>
  <si>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</si>
  <si>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</si>
  <si>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</si>
  <si>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</si>
  <si>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</si>
  <si>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</si>
  <si>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</si>
  <si>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</si>
  <si>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</si>
  <si>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</si>
  <si>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</si>
  <si>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</si>
  <si>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</si>
  <si>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</si>
  <si>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</si>
  <si>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</si>
  <si>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</si>
  <si>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</si>
  <si>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</si>
  <si>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</si>
  <si>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</si>
  <si>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</si>
  <si>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</si>
  <si>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</si>
  <si>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</si>
  <si>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</si>
  <si>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</si>
  <si>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</si>
  <si>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</si>
  <si>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</si>
  <si>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</si>
  <si>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</si>
  <si>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</si>
  <si>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</si>
  <si>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</si>
  <si>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</si>
  <si>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</si>
  <si>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</si>
  <si>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</si>
  <si>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</si>
  <si>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</si>
  <si>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</si>
  <si>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</si>
  <si>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</si>
  <si>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</si>
  <si>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</si>
  <si>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</si>
  <si>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</si>
  <si>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</si>
  <si>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</si>
  <si>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1401 - Дотации на выравнивание бюджетной обеспеченности субъектов Российской Федерации и муниципальных образований</t>
  </si>
  <si>
    <t>Социальная политика</t>
  </si>
  <si>
    <t>1403 - Прочие межбюджетные трансферты общего характера</t>
  </si>
  <si>
    <t>Акцизы по подакцизным товарам (продукции), производимым на территории Российской Федерации</t>
  </si>
  <si>
    <t>0703- Дополнительное образование детей</t>
  </si>
  <si>
    <t>Охрана окружающей среды</t>
  </si>
  <si>
    <t>0605 - Другие вопросы в области охраны окружающей среды</t>
  </si>
  <si>
    <t>0310 - Защита населения и территории от чрезвычайных ситуаций природного и техногенного характера, пожарная безопасность</t>
  </si>
  <si>
    <t>0105 - Судебная систем</t>
  </si>
  <si>
    <t>1103 - Спорт высших достижений</t>
  </si>
  <si>
    <t>План на 2025 год</t>
  </si>
  <si>
    <t>Отчет за текущий период 2025 года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</si>
  <si>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</si>
  <si>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</si>
  <si>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1006 - Другие вопросы в области социальной политики</t>
  </si>
  <si>
    <t>Отчет об исполнении  бюджета муниципального  района Мелеузовский район Республики Башкортостан за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</si>
</sst>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7" formatCode="#,##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wrapText="1" shrinkToFi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/>
    <xf numFmtId="2" fontId="1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167" fontId="4" fillId="0" borderId="1" xfId="0" applyNumberFormat="1" applyFont="1" applyFill="1" applyBorder="1" applyAlignment="1">
      <alignment wrapText="1"/>
    </xf>
    <xf numFmtId="167" fontId="4" fillId="0" borderId="1" xfId="0" applyNumberFormat="1" applyFont="1" applyFill="1" applyBorder="1" applyAlignment="1">
      <alignment horizontal="right" wrapText="1"/>
    </xf>
    <xf numFmtId="167" fontId="2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"/>
  <sheetViews>
    <sheetView tabSelected="1" topLeftCell="A58" zoomScale="93" zoomScaleNormal="93" workbookViewId="0">
      <selection activeCell="B78" sqref="B78"/>
    </sheetView>
  </sheetViews>
  <sheetFormatPr defaultColWidth="9.140625" defaultRowHeight="15" x14ac:dyDescent="0.25"/>
  <cols>
    <col min="1" max="1" width="43.5703125" style="2" customWidth="1"/>
    <col min="2" max="2" width="22.570312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9" customHeight="1" x14ac:dyDescent="0.25">
      <c r="A1" s="20" t="s">
        <v>68</v>
      </c>
      <c r="B1" s="20"/>
      <c r="C1" s="20"/>
      <c r="D1" s="20"/>
    </row>
    <row r="2" spans="1:4" x14ac:dyDescent="0.25">
      <c r="D2" s="3" t="s">
        <v>26</v>
      </c>
    </row>
    <row r="3" spans="1:4" ht="57" x14ac:dyDescent="0.25">
      <c r="A3" s="9" t="s">
        <v>0</v>
      </c>
      <c r="B3" s="10" t="s">
        <v>63</v>
      </c>
      <c r="C3" s="10" t="s">
        <v>64</v>
      </c>
      <c r="D3" s="10" t="s">
        <v>1</v>
      </c>
    </row>
    <row r="4" spans="1:4" s="6" customFormat="1" ht="15.75" x14ac:dyDescent="0.25">
      <c r="A4" s="5" t="s">
        <v>2</v>
      </c>
      <c r="B4" s="4"/>
      <c r="C4" s="4"/>
      <c r="D4" s="14"/>
    </row>
    <row r="5" spans="1:4" s="6" customFormat="1" ht="31.5" x14ac:dyDescent="0.25">
      <c r="A5" s="5" t="s">
        <v>3</v>
      </c>
      <c r="B5" s="13">
        <f>SUM(B6:B17)</f>
        <v>1229520</v>
      </c>
      <c r="C5" s="17">
        <f>SUM(C6:C17)</f>
        <v>1162225.2301399994</v>
      </c>
      <c r="D5" s="15">
        <f>C5/B5*100</f>
        <v>94.526744594638515</v>
      </c>
    </row>
    <row r="6" spans="1:4" ht="15.75" x14ac:dyDescent="0.25">
      <c r="A6" s="7" t="s">
        <v>4</v>
      </c>
      <c r="B6" s="18">
        <v>687907</v>
      </c>
      <c r="C6" s="19">
        <v>585042.27316999994</v>
      </c>
      <c r="D6" s="14">
        <f t="shared" ref="D6:D18" si="0">C6/B6*100</f>
        <v>85.046710263160563</v>
      </c>
    </row>
    <row r="7" spans="1:4" ht="47.25" x14ac:dyDescent="0.25">
      <c r="A7" s="7" t="s">
        <v>56</v>
      </c>
      <c r="B7" s="18">
        <v>35414</v>
      </c>
      <c r="C7" s="19">
        <v>29952.244460000002</v>
      </c>
      <c r="D7" s="14">
        <f t="shared" si="0"/>
        <v>84.577411362737905</v>
      </c>
    </row>
    <row r="8" spans="1:4" ht="15.75" x14ac:dyDescent="0.25">
      <c r="A8" s="7" t="s">
        <v>5</v>
      </c>
      <c r="B8" s="18">
        <v>294039</v>
      </c>
      <c r="C8" s="19">
        <v>331595.68154999998</v>
      </c>
      <c r="D8" s="14">
        <f t="shared" si="0"/>
        <v>112.77268714354219</v>
      </c>
    </row>
    <row r="9" spans="1:4" ht="15.75" x14ac:dyDescent="0.25">
      <c r="A9" s="7" t="s">
        <v>6</v>
      </c>
      <c r="B9" s="18">
        <v>21554</v>
      </c>
      <c r="C9" s="19">
        <v>20190.423320000002</v>
      </c>
      <c r="D9" s="14"/>
    </row>
    <row r="10" spans="1:4" ht="31.5" x14ac:dyDescent="0.25">
      <c r="A10" s="7" t="s">
        <v>27</v>
      </c>
      <c r="B10" s="18">
        <v>5434</v>
      </c>
      <c r="C10" s="19">
        <v>3035.5655400000001</v>
      </c>
      <c r="D10" s="14">
        <f t="shared" si="0"/>
        <v>55.862450128818551</v>
      </c>
    </row>
    <row r="11" spans="1:4" ht="15.75" x14ac:dyDescent="0.25">
      <c r="A11" s="7" t="s">
        <v>7</v>
      </c>
      <c r="B11" s="18">
        <v>55341</v>
      </c>
      <c r="C11" s="19">
        <v>39186.881979999998</v>
      </c>
      <c r="D11" s="14">
        <f t="shared" si="0"/>
        <v>70.809855224878476</v>
      </c>
    </row>
    <row r="12" spans="1:4" ht="47.25" x14ac:dyDescent="0.25">
      <c r="A12" s="7" t="s">
        <v>8</v>
      </c>
      <c r="B12" s="18">
        <v>93266</v>
      </c>
      <c r="C12" s="19">
        <v>90020.839030000003</v>
      </c>
      <c r="D12" s="14">
        <f t="shared" si="0"/>
        <v>96.52053162996161</v>
      </c>
    </row>
    <row r="13" spans="1:4" ht="31.5" x14ac:dyDescent="0.25">
      <c r="A13" s="7" t="s">
        <v>9</v>
      </c>
      <c r="B13" s="18">
        <v>10705</v>
      </c>
      <c r="C13" s="19">
        <v>5760.4742699999997</v>
      </c>
      <c r="D13" s="14">
        <f t="shared" si="0"/>
        <v>53.811062774404483</v>
      </c>
    </row>
    <row r="14" spans="1:4" ht="31.5" x14ac:dyDescent="0.25">
      <c r="A14" s="7" t="s">
        <v>28</v>
      </c>
      <c r="B14" s="18">
        <v>5650</v>
      </c>
      <c r="C14" s="19">
        <v>7238.1654500000004</v>
      </c>
      <c r="D14" s="14">
        <f t="shared" si="0"/>
        <v>128.10912300884956</v>
      </c>
    </row>
    <row r="15" spans="1:4" ht="31.5" x14ac:dyDescent="0.25">
      <c r="A15" s="7" t="s">
        <v>10</v>
      </c>
      <c r="B15" s="18">
        <v>14832</v>
      </c>
      <c r="C15" s="19">
        <v>45529.314789999997</v>
      </c>
      <c r="D15" s="14">
        <f t="shared" si="0"/>
        <v>306.96679335221143</v>
      </c>
    </row>
    <row r="16" spans="1:4" ht="15.75" x14ac:dyDescent="0.25">
      <c r="A16" s="7" t="s">
        <v>11</v>
      </c>
      <c r="B16" s="18">
        <v>1728</v>
      </c>
      <c r="C16" s="19">
        <v>1684.51045</v>
      </c>
      <c r="D16" s="14">
        <f t="shared" si="0"/>
        <v>97.483243634259253</v>
      </c>
    </row>
    <row r="17" spans="1:4" ht="15.75" x14ac:dyDescent="0.25">
      <c r="A17" s="7" t="s">
        <v>12</v>
      </c>
      <c r="B17" s="18">
        <v>3650</v>
      </c>
      <c r="C17" s="19">
        <v>2988.8561300000001</v>
      </c>
      <c r="D17" s="14">
        <v>0</v>
      </c>
    </row>
    <row r="18" spans="1:4" s="6" customFormat="1" ht="15.75" x14ac:dyDescent="0.25">
      <c r="A18" s="5" t="s">
        <v>13</v>
      </c>
      <c r="B18" s="18">
        <v>1721119.6021400001</v>
      </c>
      <c r="C18" s="19">
        <v>1462208.7596199999</v>
      </c>
      <c r="D18" s="14">
        <f t="shared" si="0"/>
        <v>84.956836108421726</v>
      </c>
    </row>
    <row r="19" spans="1:4" s="6" customFormat="1" ht="15.75" x14ac:dyDescent="0.25">
      <c r="A19" s="5" t="s">
        <v>14</v>
      </c>
      <c r="B19" s="21">
        <f>B18+B5</f>
        <v>2950639.6021400001</v>
      </c>
      <c r="C19" s="22">
        <f>C18+C5</f>
        <v>2624433.9897599993</v>
      </c>
      <c r="D19" s="15">
        <f>C19/B19*100</f>
        <v>88.944579604252084</v>
      </c>
    </row>
    <row r="20" spans="1:4" ht="15.75" x14ac:dyDescent="0.25">
      <c r="A20" s="7"/>
      <c r="B20" s="12"/>
      <c r="C20" s="12"/>
      <c r="D20" s="14"/>
    </row>
    <row r="21" spans="1:4" s="6" customFormat="1" ht="15.75" x14ac:dyDescent="0.25">
      <c r="A21" s="5" t="s">
        <v>15</v>
      </c>
      <c r="B21" s="11"/>
      <c r="C21" s="11"/>
      <c r="D21" s="14"/>
    </row>
    <row r="22" spans="1:4" s="6" customFormat="1" ht="15.75" x14ac:dyDescent="0.25">
      <c r="A22" s="5" t="s">
        <v>16</v>
      </c>
      <c r="B22" s="11">
        <f>B23+B24+B25+B26+B27</f>
        <v>255211.00665999998</v>
      </c>
      <c r="C22" s="11">
        <f>C23+C24+C25+C26+C27</f>
        <v>208514.43354</v>
      </c>
      <c r="D22" s="15">
        <f t="shared" ref="D22:D29" si="1">C22/B22*100</f>
        <v>81.702758932254596</v>
      </c>
    </row>
    <row r="23" spans="1:4" ht="78.75" x14ac:dyDescent="0.25">
      <c r="A23" s="7" t="s">
        <v>29</v>
      </c>
      <c r="B23" s="12">
        <v>6837.3</v>
      </c>
      <c r="C23" s="12">
        <v>5704.1244200000001</v>
      </c>
      <c r="D23" s="16">
        <f t="shared" si="1"/>
        <v>83.426563409533003</v>
      </c>
    </row>
    <row r="24" spans="1:4" ht="94.5" x14ac:dyDescent="0.25">
      <c r="A24" s="7" t="s">
        <v>30</v>
      </c>
      <c r="B24" s="12">
        <v>158231.10566999999</v>
      </c>
      <c r="C24" s="12">
        <v>130264.1128</v>
      </c>
      <c r="D24" s="16">
        <f t="shared" si="1"/>
        <v>82.325224391513302</v>
      </c>
    </row>
    <row r="25" spans="1:4" ht="15.75" x14ac:dyDescent="0.25">
      <c r="A25" s="7" t="s">
        <v>61</v>
      </c>
      <c r="B25" s="12">
        <v>18.100000000000001</v>
      </c>
      <c r="C25" s="12">
        <v>0</v>
      </c>
      <c r="D25" s="16"/>
    </row>
    <row r="26" spans="1:4" ht="15.75" x14ac:dyDescent="0.25">
      <c r="A26" s="7" t="s">
        <v>31</v>
      </c>
      <c r="B26" s="12">
        <v>1200</v>
      </c>
      <c r="C26" s="12">
        <v>0</v>
      </c>
      <c r="D26" s="16">
        <f t="shared" si="1"/>
        <v>0</v>
      </c>
    </row>
    <row r="27" spans="1:4" ht="31.5" x14ac:dyDescent="0.25">
      <c r="A27" s="7" t="s">
        <v>32</v>
      </c>
      <c r="B27" s="12">
        <v>88924.50099</v>
      </c>
      <c r="C27" s="12">
        <v>72546.196320000003</v>
      </c>
      <c r="D27" s="16">
        <f t="shared" si="1"/>
        <v>81.581786248267136</v>
      </c>
    </row>
    <row r="28" spans="1:4" s="6" customFormat="1" ht="15.75" x14ac:dyDescent="0.25">
      <c r="A28" s="5" t="s">
        <v>17</v>
      </c>
      <c r="B28" s="11">
        <f>B29</f>
        <v>3522.0459999999998</v>
      </c>
      <c r="C28" s="11">
        <f>C29</f>
        <v>3497.9</v>
      </c>
      <c r="D28" s="15">
        <f t="shared" si="1"/>
        <v>99.314432576973729</v>
      </c>
    </row>
    <row r="29" spans="1:4" ht="31.5" x14ac:dyDescent="0.25">
      <c r="A29" s="7" t="s">
        <v>33</v>
      </c>
      <c r="B29" s="12">
        <v>3522.0459999999998</v>
      </c>
      <c r="C29" s="12">
        <v>3497.9</v>
      </c>
      <c r="D29" s="15">
        <f t="shared" si="1"/>
        <v>99.314432576973729</v>
      </c>
    </row>
    <row r="30" spans="1:4" s="6" customFormat="1" ht="31.5" x14ac:dyDescent="0.25">
      <c r="A30" s="5" t="s">
        <v>18</v>
      </c>
      <c r="B30" s="11">
        <f>B31</f>
        <v>12141</v>
      </c>
      <c r="C30" s="11">
        <f>C31</f>
        <v>6224.2921900000001</v>
      </c>
      <c r="D30" s="15">
        <f>C30/B30*100</f>
        <v>51.266717650934844</v>
      </c>
    </row>
    <row r="31" spans="1:4" ht="63" x14ac:dyDescent="0.25">
      <c r="A31" s="7" t="s">
        <v>60</v>
      </c>
      <c r="B31" s="12">
        <v>12141</v>
      </c>
      <c r="C31" s="12">
        <v>6224.2921900000001</v>
      </c>
      <c r="D31" s="14">
        <f t="shared" ref="D31:D65" si="2">C31/B31*100</f>
        <v>51.266717650934844</v>
      </c>
    </row>
    <row r="32" spans="1:4" s="6" customFormat="1" ht="15.75" x14ac:dyDescent="0.25">
      <c r="A32" s="5" t="s">
        <v>19</v>
      </c>
      <c r="B32" s="11">
        <f>SUM(B33:B36)</f>
        <v>247118.08926000001</v>
      </c>
      <c r="C32" s="11">
        <f>SUM(C33:C36)</f>
        <v>191873.32793</v>
      </c>
      <c r="D32" s="15">
        <f>C32/B32*100</f>
        <v>77.644387954183543</v>
      </c>
    </row>
    <row r="33" spans="1:4" ht="15.75" x14ac:dyDescent="0.25">
      <c r="A33" s="7" t="s">
        <v>34</v>
      </c>
      <c r="B33" s="12">
        <v>3512.6266599999999</v>
      </c>
      <c r="C33" s="12">
        <v>2546.8226599999998</v>
      </c>
      <c r="D33" s="14">
        <f t="shared" si="2"/>
        <v>72.504792183066783</v>
      </c>
    </row>
    <row r="34" spans="1:4" ht="15.75" x14ac:dyDescent="0.25">
      <c r="A34" s="7" t="s">
        <v>35</v>
      </c>
      <c r="B34" s="12">
        <v>12400</v>
      </c>
      <c r="C34" s="12">
        <v>10336.464529999999</v>
      </c>
      <c r="D34" s="14">
        <f t="shared" si="2"/>
        <v>83.358584919354826</v>
      </c>
    </row>
    <row r="35" spans="1:4" ht="31.5" x14ac:dyDescent="0.25">
      <c r="A35" s="7" t="s">
        <v>36</v>
      </c>
      <c r="B35" s="12">
        <v>212180.4626</v>
      </c>
      <c r="C35" s="12">
        <v>169043.90090000001</v>
      </c>
      <c r="D35" s="14">
        <f t="shared" si="2"/>
        <v>79.669871027984087</v>
      </c>
    </row>
    <row r="36" spans="1:4" ht="31.5" x14ac:dyDescent="0.25">
      <c r="A36" s="7" t="s">
        <v>37</v>
      </c>
      <c r="B36" s="12">
        <v>19025</v>
      </c>
      <c r="C36" s="12">
        <v>9946.1398399999998</v>
      </c>
      <c r="D36" s="14">
        <f t="shared" si="2"/>
        <v>52.279315847568988</v>
      </c>
    </row>
    <row r="37" spans="1:4" s="6" customFormat="1" ht="15.75" x14ac:dyDescent="0.25">
      <c r="A37" s="5" t="s">
        <v>20</v>
      </c>
      <c r="B37" s="11">
        <f>B38+B39+B40+B41</f>
        <v>102021.00984000001</v>
      </c>
      <c r="C37" s="11">
        <f>C38+C39+C40+C41</f>
        <v>93609.349249999999</v>
      </c>
      <c r="D37" s="15">
        <f>C37/B37*100</f>
        <v>91.754972232492065</v>
      </c>
    </row>
    <row r="38" spans="1:4" ht="15.75" x14ac:dyDescent="0.25">
      <c r="A38" s="7" t="s">
        <v>38</v>
      </c>
      <c r="B38" s="12">
        <v>2210</v>
      </c>
      <c r="C38" s="12">
        <v>1871.0288599999999</v>
      </c>
      <c r="D38" s="14">
        <f t="shared" si="2"/>
        <v>84.661939366515838</v>
      </c>
    </row>
    <row r="39" spans="1:4" ht="15.75" x14ac:dyDescent="0.25">
      <c r="A39" s="7" t="s">
        <v>39</v>
      </c>
      <c r="B39" s="12">
        <v>50129.035600000003</v>
      </c>
      <c r="C39" s="12">
        <v>44231.344420000001</v>
      </c>
      <c r="D39" s="14">
        <f t="shared" si="2"/>
        <v>88.234979768890668</v>
      </c>
    </row>
    <row r="40" spans="1:4" ht="15.75" x14ac:dyDescent="0.25">
      <c r="A40" s="7" t="s">
        <v>40</v>
      </c>
      <c r="B40" s="12">
        <v>43811.974240000003</v>
      </c>
      <c r="C40" s="12">
        <v>41836.97597</v>
      </c>
      <c r="D40" s="14">
        <f t="shared" si="2"/>
        <v>95.492103918483437</v>
      </c>
    </row>
    <row r="41" spans="1:4" ht="31.5" x14ac:dyDescent="0.25">
      <c r="A41" s="7" t="s">
        <v>41</v>
      </c>
      <c r="B41" s="12">
        <v>5870</v>
      </c>
      <c r="C41" s="12">
        <v>5670</v>
      </c>
      <c r="D41" s="14">
        <f t="shared" si="2"/>
        <v>96.592844974446336</v>
      </c>
    </row>
    <row r="42" spans="1:4" s="6" customFormat="1" ht="15.75" x14ac:dyDescent="0.25">
      <c r="A42" s="5" t="s">
        <v>58</v>
      </c>
      <c r="B42" s="11">
        <f>B43</f>
        <v>8500</v>
      </c>
      <c r="C42" s="11">
        <f t="shared" ref="C42:D42" si="3">C43</f>
        <v>201</v>
      </c>
      <c r="D42" s="11">
        <f t="shared" si="3"/>
        <v>0</v>
      </c>
    </row>
    <row r="43" spans="1:4" ht="31.5" x14ac:dyDescent="0.25">
      <c r="A43" s="7" t="s">
        <v>59</v>
      </c>
      <c r="B43" s="12">
        <v>8500</v>
      </c>
      <c r="C43" s="12">
        <v>201</v>
      </c>
      <c r="D43" s="14"/>
    </row>
    <row r="44" spans="1:4" s="6" customFormat="1" ht="15.75" x14ac:dyDescent="0.25">
      <c r="A44" s="5" t="s">
        <v>21</v>
      </c>
      <c r="B44" s="11">
        <f>SUM(B45:B49)</f>
        <v>1863969.9662299999</v>
      </c>
      <c r="C44" s="11">
        <f>SUM(C45:C49)</f>
        <v>1638425.4526399998</v>
      </c>
      <c r="D44" s="15">
        <f>C44/B44*100</f>
        <v>87.899777481598676</v>
      </c>
    </row>
    <row r="45" spans="1:4" ht="15.75" x14ac:dyDescent="0.25">
      <c r="A45" s="7" t="s">
        <v>42</v>
      </c>
      <c r="B45" s="12">
        <v>530428.22335999995</v>
      </c>
      <c r="C45" s="12">
        <v>472248.86953999999</v>
      </c>
      <c r="D45" s="14">
        <f t="shared" si="2"/>
        <v>89.031625532392951</v>
      </c>
    </row>
    <row r="46" spans="1:4" ht="15.75" x14ac:dyDescent="0.25">
      <c r="A46" s="7" t="s">
        <v>43</v>
      </c>
      <c r="B46" s="12">
        <v>1045748.84984</v>
      </c>
      <c r="C46" s="12">
        <v>915136.76913999999</v>
      </c>
      <c r="D46" s="14">
        <f t="shared" si="2"/>
        <v>87.510186530926262</v>
      </c>
    </row>
    <row r="47" spans="1:4" ht="15.75" x14ac:dyDescent="0.25">
      <c r="A47" s="7" t="s">
        <v>57</v>
      </c>
      <c r="B47" s="12">
        <v>152298.5184</v>
      </c>
      <c r="C47" s="12">
        <v>138238.22904999999</v>
      </c>
      <c r="D47" s="14">
        <f t="shared" si="2"/>
        <v>90.767940819311349</v>
      </c>
    </row>
    <row r="48" spans="1:4" ht="31.5" x14ac:dyDescent="0.25">
      <c r="A48" s="7" t="s">
        <v>45</v>
      </c>
      <c r="B48" s="12">
        <v>31402.80456</v>
      </c>
      <c r="C48" s="12">
        <v>30095.162560000001</v>
      </c>
      <c r="D48" s="14">
        <f t="shared" si="2"/>
        <v>95.835906956967662</v>
      </c>
    </row>
    <row r="49" spans="1:4" ht="15.75" x14ac:dyDescent="0.25">
      <c r="A49" s="8" t="s">
        <v>44</v>
      </c>
      <c r="B49" s="12">
        <v>104091.57007</v>
      </c>
      <c r="C49" s="12">
        <v>82706.422349999993</v>
      </c>
      <c r="D49" s="14">
        <f t="shared" si="2"/>
        <v>79.455447059143395</v>
      </c>
    </row>
    <row r="50" spans="1:4" s="6" customFormat="1" ht="15.75" x14ac:dyDescent="0.25">
      <c r="A50" s="5" t="s">
        <v>65</v>
      </c>
      <c r="B50" s="11">
        <f>B51</f>
        <v>137692.7071</v>
      </c>
      <c r="C50" s="11">
        <f>C51</f>
        <v>126022.64814</v>
      </c>
      <c r="D50" s="15">
        <f>C50/B50*100</f>
        <v>91.524562770398177</v>
      </c>
    </row>
    <row r="51" spans="1:4" ht="15.75" x14ac:dyDescent="0.25">
      <c r="A51" s="7" t="s">
        <v>46</v>
      </c>
      <c r="B51" s="12">
        <v>137692.7071</v>
      </c>
      <c r="C51" s="12">
        <v>126022.64814</v>
      </c>
      <c r="D51" s="14">
        <f t="shared" si="2"/>
        <v>91.524562770398177</v>
      </c>
    </row>
    <row r="52" spans="1:4" s="6" customFormat="1" ht="15.75" x14ac:dyDescent="0.25">
      <c r="A52" s="5" t="s">
        <v>54</v>
      </c>
      <c r="B52" s="11">
        <f>B53+B54+B55+B56</f>
        <v>248784.75889999999</v>
      </c>
      <c r="C52" s="11">
        <f>C53+C54+C55+C56</f>
        <v>223115.88701000001</v>
      </c>
      <c r="D52" s="15">
        <f>C52/B52*100</f>
        <v>89.682297258282745</v>
      </c>
    </row>
    <row r="53" spans="1:4" ht="15.75" x14ac:dyDescent="0.25">
      <c r="A53" s="7" t="s">
        <v>47</v>
      </c>
      <c r="B53" s="12">
        <v>4479.20399</v>
      </c>
      <c r="C53" s="12">
        <v>3808.2905900000001</v>
      </c>
      <c r="D53" s="14">
        <f t="shared" si="2"/>
        <v>85.021593088909526</v>
      </c>
    </row>
    <row r="54" spans="1:4" ht="31.5" x14ac:dyDescent="0.25">
      <c r="A54" s="7" t="s">
        <v>48</v>
      </c>
      <c r="B54" s="12">
        <v>88651.714000000007</v>
      </c>
      <c r="C54" s="12">
        <v>86351.714000000007</v>
      </c>
      <c r="D54" s="14">
        <f t="shared" si="2"/>
        <v>97.405577516527202</v>
      </c>
    </row>
    <row r="55" spans="1:4" ht="15.75" x14ac:dyDescent="0.25">
      <c r="A55" s="7" t="s">
        <v>49</v>
      </c>
      <c r="B55" s="12">
        <v>152112.42011000001</v>
      </c>
      <c r="C55" s="12">
        <v>132053.92668</v>
      </c>
      <c r="D55" s="14">
        <f t="shared" si="2"/>
        <v>86.813375649736741</v>
      </c>
    </row>
    <row r="56" spans="1:4" ht="31.5" x14ac:dyDescent="0.25">
      <c r="A56" s="7" t="s">
        <v>67</v>
      </c>
      <c r="B56" s="12">
        <v>3541.4207999999999</v>
      </c>
      <c r="C56" s="12">
        <v>901.95573999999999</v>
      </c>
      <c r="D56" s="14">
        <f t="shared" ref="D56" si="4">C56/B56*100</f>
        <v>25.468753670843071</v>
      </c>
    </row>
    <row r="57" spans="1:4" s="6" customFormat="1" ht="15.75" x14ac:dyDescent="0.25">
      <c r="A57" s="5" t="s">
        <v>22</v>
      </c>
      <c r="B57" s="11">
        <f>B58+B59</f>
        <v>115882.34385</v>
      </c>
      <c r="C57" s="11">
        <f>C58+C59</f>
        <v>105799.51732</v>
      </c>
      <c r="D57" s="11">
        <f>C57/B57*100</f>
        <v>91.299083022473738</v>
      </c>
    </row>
    <row r="58" spans="1:4" ht="15.75" x14ac:dyDescent="0.25">
      <c r="A58" s="7" t="s">
        <v>50</v>
      </c>
      <c r="B58" s="12">
        <v>51823.403509999996</v>
      </c>
      <c r="C58" s="12">
        <v>48190.384919999997</v>
      </c>
      <c r="D58" s="14">
        <f>C58/B58*100</f>
        <v>92.989617925617409</v>
      </c>
    </row>
    <row r="59" spans="1:4" ht="15.75" x14ac:dyDescent="0.25">
      <c r="A59" s="7" t="s">
        <v>62</v>
      </c>
      <c r="B59" s="12">
        <v>64058.940340000001</v>
      </c>
      <c r="C59" s="12">
        <v>57609.132400000002</v>
      </c>
      <c r="D59" s="14"/>
    </row>
    <row r="60" spans="1:4" s="6" customFormat="1" ht="15.75" x14ac:dyDescent="0.25">
      <c r="A60" s="5" t="s">
        <v>23</v>
      </c>
      <c r="B60" s="11">
        <f>B61+B62</f>
        <v>6394.1</v>
      </c>
      <c r="C60" s="11">
        <f>C61+C62</f>
        <v>5215.2150700000002</v>
      </c>
      <c r="D60" s="14">
        <f t="shared" si="2"/>
        <v>81.562926291424915</v>
      </c>
    </row>
    <row r="61" spans="1:4" ht="15.75" x14ac:dyDescent="0.25">
      <c r="A61" s="7" t="s">
        <v>51</v>
      </c>
      <c r="B61" s="12">
        <v>4900</v>
      </c>
      <c r="C61" s="12">
        <v>4083.317</v>
      </c>
      <c r="D61" s="14">
        <f t="shared" si="2"/>
        <v>83.332999999999998</v>
      </c>
    </row>
    <row r="62" spans="1:4" ht="31.5" x14ac:dyDescent="0.25">
      <c r="A62" s="7" t="s">
        <v>52</v>
      </c>
      <c r="B62" s="12">
        <v>1494.1</v>
      </c>
      <c r="C62" s="12">
        <v>1131.89807</v>
      </c>
      <c r="D62" s="14">
        <f t="shared" si="2"/>
        <v>75.757852218726995</v>
      </c>
    </row>
    <row r="63" spans="1:4" s="6" customFormat="1" ht="47.25" x14ac:dyDescent="0.25">
      <c r="A63" s="5" t="s">
        <v>66</v>
      </c>
      <c r="B63" s="11">
        <f>B64+B65</f>
        <v>150255.07149</v>
      </c>
      <c r="C63" s="11">
        <f>C64+C65</f>
        <v>140893.69049000001</v>
      </c>
      <c r="D63" s="15">
        <f>C63/B63*100</f>
        <v>93.769673857149627</v>
      </c>
    </row>
    <row r="64" spans="1:4" s="6" customFormat="1" ht="63" x14ac:dyDescent="0.25">
      <c r="A64" s="7" t="s">
        <v>53</v>
      </c>
      <c r="B64" s="12">
        <v>139824</v>
      </c>
      <c r="C64" s="12">
        <v>130462.61900000001</v>
      </c>
      <c r="D64" s="14">
        <f t="shared" si="2"/>
        <v>93.304882566655223</v>
      </c>
    </row>
    <row r="65" spans="1:4" s="6" customFormat="1" ht="31.5" x14ac:dyDescent="0.25">
      <c r="A65" s="7" t="s">
        <v>55</v>
      </c>
      <c r="B65" s="12">
        <v>10431.07149</v>
      </c>
      <c r="C65" s="12">
        <v>10431.07149</v>
      </c>
      <c r="D65" s="14">
        <f t="shared" si="2"/>
        <v>100</v>
      </c>
    </row>
    <row r="66" spans="1:4" ht="15.75" x14ac:dyDescent="0.25">
      <c r="A66" s="5" t="s">
        <v>24</v>
      </c>
      <c r="B66" s="23">
        <f>B63+B60+B57+B52+B50+B44+B37+B32+B30+B28+B22+B42</f>
        <v>3151492.0993299996</v>
      </c>
      <c r="C66" s="23">
        <f>C63+C60+C57+C52+C50+C44+C37+C32+C30+C28+C22+C42</f>
        <v>2743392.7135800002</v>
      </c>
      <c r="D66" s="15">
        <f>C66/B66*100</f>
        <v>87.05059784738917</v>
      </c>
    </row>
    <row r="67" spans="1:4" ht="15.75" x14ac:dyDescent="0.25">
      <c r="A67" s="5" t="s">
        <v>25</v>
      </c>
      <c r="B67" s="11">
        <f>B19-B66</f>
        <v>-200852.49718999956</v>
      </c>
      <c r="C67" s="11">
        <f>C19-C66</f>
        <v>-118958.72382000089</v>
      </c>
      <c r="D67" s="11"/>
    </row>
  </sheetData>
  <mergeCells count="1">
    <mergeCell ref="A1:D1"/>
  </mergeCells>
  <pageMargins left="0.70866141732283472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район3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2025-12-08T04:05:13Z</dcterms:modified>
</cp:coreProperties>
</file>