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31044FD-2865-46BE-A906-C11571564CAE}" xr6:coauthVersionLast="45" xr6:coauthVersionMax="45" xr10:uidLastSave="{00000000-0000-0000-0000-000000000000}"/>
  <bookViews>
    <workbookView xWindow="9660" yWindow="1005" windowWidth="15465" windowHeight="14370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2" i="3"/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<sst xmlns="http://schemas.openxmlformats.org/spreadsheetml/2006/main" count="69" uniqueCount="69">
  <si>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</si>
  <si>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</si>
  <si>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</si>
  <si>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</si>
  <si>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</si>
  <si>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</si>
  <si>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</si>
  <si>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</si>
  <si>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</si>
  <si>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</si>
  <si>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</si>
  <si>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</si>
  <si>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</si>
  <si>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</si>
  <si>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</si>
  <si>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</si>
  <si>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</si>
  <si>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</si>
  <si>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</si>
  <si>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</si>
  <si>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</si>
  <si>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</si>
  <si>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</si>
  <si>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</si>
  <si>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</si>
  <si>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</si>
  <si>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</si>
  <si>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</si>
  <si>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</si>
  <si>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</si>
  <si>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</si>
  <si>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</si>
  <si>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</si>
  <si>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</si>
  <si>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</si>
  <si>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</si>
  <si>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</si>
  <si>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</si>
  <si>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</si>
  <si>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</si>
  <si>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</si>
  <si>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</si>
  <si>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</si>
  <si>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</si>
  <si>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</si>
  <si>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</si>
  <si>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</si>
  <si>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</si>
  <si>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</si>
  <si>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</si>
  <si>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</si>
  <si>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</si>
  <si>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</si>
  <si>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</si>
  <si>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</si>
  <si>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</si>
  <si>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</si>
  <si>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</si>
  <si>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</si>
  <si>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</si>
  <si>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</si>
  <si>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</si>
  <si>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</si>
  <si>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</si>
  <si>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</si>
  <si>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</si>
  <si>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</si>
  <si>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0105 - Судебная система</t>
  </si>
  <si>
    <t>Отчет об исполнении  бюджета муниципального  района Мелеузовский район Республики Башкортостан за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</si>
</sst>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13" zoomScaleNormal="100" workbookViewId="0">
      <selection activeCell="D72" sqref="D72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68</v>
      </c>
      <c r="B1" s="19"/>
      <c r="C1" s="19"/>
      <c r="D1" s="19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64</v>
      </c>
      <c r="C3" s="10" t="s">
        <v>65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982275.30802999996</v>
      </c>
      <c r="D5" s="17">
        <f>C5/B5*100</f>
        <v>95.791551644675891</v>
      </c>
    </row>
    <row r="6" spans="1:4" ht="15.75" x14ac:dyDescent="0.25">
      <c r="A6" s="7" t="s">
        <v>4</v>
      </c>
      <c r="B6" s="14">
        <v>545136</v>
      </c>
      <c r="C6" s="14">
        <v>519879.86859000003</v>
      </c>
      <c r="D6" s="16">
        <f t="shared" ref="D6:D18" si="0">C6/B6*100</f>
        <v>95.367003571585812</v>
      </c>
    </row>
    <row r="7" spans="1:4" ht="47.25" x14ac:dyDescent="0.25">
      <c r="A7" s="7" t="s">
        <v>58</v>
      </c>
      <c r="B7" s="14">
        <v>31791</v>
      </c>
      <c r="C7" s="14">
        <v>29260.731059999998</v>
      </c>
      <c r="D7" s="16">
        <f t="shared" si="0"/>
        <v>92.040926866094168</v>
      </c>
    </row>
    <row r="8" spans="1:4" ht="15.75" x14ac:dyDescent="0.25">
      <c r="A8" s="7" t="s">
        <v>5</v>
      </c>
      <c r="B8" s="14">
        <v>274482</v>
      </c>
      <c r="C8" s="14">
        <v>286110.46068000002</v>
      </c>
      <c r="D8" s="16">
        <f t="shared" si="0"/>
        <v>104.23651120292041</v>
      </c>
    </row>
    <row r="9" spans="1:4" ht="15.75" x14ac:dyDescent="0.25">
      <c r="A9" s="7" t="s">
        <v>6</v>
      </c>
      <c r="B9" s="14">
        <v>21465</v>
      </c>
      <c r="C9" s="14">
        <v>11048.90322</v>
      </c>
      <c r="D9" s="16"/>
    </row>
    <row r="10" spans="1:4" ht="31.5" x14ac:dyDescent="0.25">
      <c r="A10" s="7" t="s">
        <v>28</v>
      </c>
      <c r="B10" s="14">
        <v>4600</v>
      </c>
      <c r="C10" s="14">
        <v>6188.1570000000002</v>
      </c>
      <c r="D10" s="16">
        <f t="shared" si="0"/>
        <v>134.52515217391306</v>
      </c>
    </row>
    <row r="11" spans="1:4" ht="15.75" x14ac:dyDescent="0.25">
      <c r="A11" s="7" t="s">
        <v>7</v>
      </c>
      <c r="B11" s="14">
        <v>13027</v>
      </c>
      <c r="C11" s="14">
        <v>18231.989829999999</v>
      </c>
      <c r="D11" s="16">
        <f t="shared" si="0"/>
        <v>139.95539901742532</v>
      </c>
    </row>
    <row r="12" spans="1:4" ht="47.25" x14ac:dyDescent="0.25">
      <c r="A12" s="7" t="s">
        <v>8</v>
      </c>
      <c r="B12" s="14">
        <f>23286+77324</f>
        <v>100610</v>
      </c>
      <c r="C12" s="14">
        <v>80619.281730000002</v>
      </c>
      <c r="D12" s="16">
        <f t="shared" si="0"/>
        <v>80.130485766822389</v>
      </c>
    </row>
    <row r="13" spans="1:4" ht="31.5" x14ac:dyDescent="0.25">
      <c r="A13" s="7" t="s">
        <v>9</v>
      </c>
      <c r="B13" s="14">
        <v>5100</v>
      </c>
      <c r="C13" s="14">
        <v>10021.40632</v>
      </c>
      <c r="D13" s="16">
        <f t="shared" si="0"/>
        <v>196.49816313725489</v>
      </c>
    </row>
    <row r="14" spans="1:4" ht="47.25" x14ac:dyDescent="0.25">
      <c r="A14" s="7" t="s">
        <v>29</v>
      </c>
      <c r="B14" s="14">
        <v>9500</v>
      </c>
      <c r="C14" s="14">
        <v>1773.74037</v>
      </c>
      <c r="D14" s="16">
        <f t="shared" si="0"/>
        <v>18.670951263157896</v>
      </c>
    </row>
    <row r="15" spans="1:4" ht="31.5" x14ac:dyDescent="0.25">
      <c r="A15" s="7" t="s">
        <v>10</v>
      </c>
      <c r="B15" s="14">
        <f>9300+4753</f>
        <v>14053</v>
      </c>
      <c r="C15" s="14">
        <v>15473.97918</v>
      </c>
      <c r="D15" s="16">
        <f t="shared" si="0"/>
        <v>110.11157176403614</v>
      </c>
    </row>
    <row r="16" spans="1:4" ht="15.75" x14ac:dyDescent="0.25">
      <c r="A16" s="7" t="s">
        <v>11</v>
      </c>
      <c r="B16" s="14">
        <f>10+1350+1061+60+79</f>
        <v>2560</v>
      </c>
      <c r="C16" s="14">
        <v>989.70817999999997</v>
      </c>
      <c r="D16" s="16">
        <f t="shared" si="0"/>
        <v>38.66047578125</v>
      </c>
    </row>
    <row r="17" spans="1:4" ht="15.75" x14ac:dyDescent="0.25">
      <c r="A17" s="7" t="s">
        <v>12</v>
      </c>
      <c r="B17" s="14">
        <v>3106</v>
      </c>
      <c r="C17" s="14">
        <v>2677.08187</v>
      </c>
      <c r="D17" s="16">
        <v>0</v>
      </c>
    </row>
    <row r="18" spans="1:4" s="6" customFormat="1" ht="15.75" x14ac:dyDescent="0.25">
      <c r="A18" s="5" t="s">
        <v>13</v>
      </c>
      <c r="B18" s="14">
        <v>1701105.43454</v>
      </c>
      <c r="C18" s="14">
        <v>1464400.6445899999</v>
      </c>
      <c r="D18" s="16">
        <f t="shared" si="0"/>
        <v>86.085236979211217</v>
      </c>
    </row>
    <row r="19" spans="1:4" s="6" customFormat="1" ht="15.75" x14ac:dyDescent="0.25">
      <c r="A19" s="5" t="s">
        <v>14</v>
      </c>
      <c r="B19" s="15">
        <f>B18+B5</f>
        <v>2726535.4345399998</v>
      </c>
      <c r="C19" s="15">
        <f>C18+C5</f>
        <v>2446675.9526199996</v>
      </c>
      <c r="D19" s="17">
        <f>C19/B19*100</f>
        <v>89.735710808129809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190258.92968999999</v>
      </c>
      <c r="C22" s="11">
        <f>C23+C24+C25+C26+C27+C28</f>
        <v>147441.81469999999</v>
      </c>
      <c r="D22" s="17">
        <f t="shared" ref="D22:D30" si="1">C22/B22*100</f>
        <v>77.495345390744902</v>
      </c>
    </row>
    <row r="23" spans="1:4" ht="78.75" x14ac:dyDescent="0.25">
      <c r="A23" s="7" t="s">
        <v>30</v>
      </c>
      <c r="B23" s="12">
        <v>6393.8310000000001</v>
      </c>
      <c r="C23" s="12">
        <v>4907.08482</v>
      </c>
      <c r="D23" s="18">
        <f t="shared" si="1"/>
        <v>76.747177396462305</v>
      </c>
    </row>
    <row r="24" spans="1:4" ht="94.5" x14ac:dyDescent="0.25">
      <c r="A24" s="7" t="s">
        <v>31</v>
      </c>
      <c r="B24" s="12">
        <v>139215.46900000001</v>
      </c>
      <c r="C24" s="12">
        <v>108425.41641999999</v>
      </c>
      <c r="D24" s="18">
        <f t="shared" si="1"/>
        <v>77.883167150052827</v>
      </c>
    </row>
    <row r="25" spans="1:4" ht="15.75" x14ac:dyDescent="0.25">
      <c r="A25" s="7" t="s">
        <v>67</v>
      </c>
      <c r="B25" s="12">
        <v>19.899999999999999</v>
      </c>
      <c r="C25" s="12"/>
      <c r="D25" s="18"/>
    </row>
    <row r="26" spans="1:4" ht="31.5" x14ac:dyDescent="0.25">
      <c r="A26" s="7" t="s">
        <v>63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32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33</v>
      </c>
      <c r="B28" s="12">
        <v>40706.429689999997</v>
      </c>
      <c r="C28" s="12">
        <v>31186.013459999998</v>
      </c>
      <c r="D28" s="18">
        <f t="shared" si="1"/>
        <v>76.612008710902003</v>
      </c>
    </row>
    <row r="29" spans="1:4" s="6" customFormat="1" ht="15.75" x14ac:dyDescent="0.25">
      <c r="A29" s="5" t="s">
        <v>17</v>
      </c>
      <c r="B29" s="11">
        <f>B30</f>
        <v>3183.2</v>
      </c>
      <c r="C29" s="11">
        <f>C30</f>
        <v>3178.8</v>
      </c>
      <c r="D29" s="17">
        <f t="shared" si="1"/>
        <v>99.861774315154577</v>
      </c>
    </row>
    <row r="30" spans="1:4" ht="31.5" x14ac:dyDescent="0.25">
      <c r="A30" s="7" t="s">
        <v>34</v>
      </c>
      <c r="B30" s="12">
        <v>3183.2</v>
      </c>
      <c r="C30" s="12">
        <v>3178.8</v>
      </c>
      <c r="D30" s="17">
        <f t="shared" si="1"/>
        <v>99.861774315154577</v>
      </c>
    </row>
    <row r="31" spans="1:4" s="6" customFormat="1" ht="31.5" x14ac:dyDescent="0.25">
      <c r="A31" s="5" t="s">
        <v>18</v>
      </c>
      <c r="B31" s="11">
        <f>B32</f>
        <v>7641.27</v>
      </c>
      <c r="C31" s="11">
        <f>C32</f>
        <v>6393.9073699999999</v>
      </c>
      <c r="D31" s="17">
        <f>C31/B31*100</f>
        <v>83.675977553469508</v>
      </c>
    </row>
    <row r="32" spans="1:4" ht="63" x14ac:dyDescent="0.25">
      <c r="A32" s="7" t="s">
        <v>62</v>
      </c>
      <c r="B32" s="12">
        <v>7641.27</v>
      </c>
      <c r="C32" s="12">
        <v>6393.9073699999999</v>
      </c>
      <c r="D32" s="16">
        <f t="shared" ref="D32:D65" si="2">C32/B32*100</f>
        <v>83.675977553469508</v>
      </c>
    </row>
    <row r="33" spans="1:4" s="6" customFormat="1" ht="15.75" x14ac:dyDescent="0.25">
      <c r="A33" s="5" t="s">
        <v>19</v>
      </c>
      <c r="B33" s="11">
        <f>SUM(B34:B37)</f>
        <v>229423.93790999998</v>
      </c>
      <c r="C33" s="11">
        <f>SUM(C34:C37)</f>
        <v>204833.08548000001</v>
      </c>
      <c r="D33" s="17">
        <f>C33/B33*100</f>
        <v>89.2814792327178</v>
      </c>
    </row>
    <row r="34" spans="1:4" ht="31.5" x14ac:dyDescent="0.25">
      <c r="A34" s="7" t="s">
        <v>35</v>
      </c>
      <c r="B34" s="12">
        <v>9308</v>
      </c>
      <c r="C34" s="12">
        <v>6310.8599700000004</v>
      </c>
      <c r="D34" s="16">
        <f t="shared" si="2"/>
        <v>67.800386441770527</v>
      </c>
    </row>
    <row r="35" spans="1:4" ht="15.75" x14ac:dyDescent="0.25">
      <c r="A35" s="7" t="s">
        <v>36</v>
      </c>
      <c r="B35" s="12">
        <v>12400</v>
      </c>
      <c r="C35" s="12">
        <v>10320.351860000001</v>
      </c>
      <c r="D35" s="16">
        <f t="shared" si="2"/>
        <v>83.228644032258075</v>
      </c>
    </row>
    <row r="36" spans="1:4" ht="31.5" x14ac:dyDescent="0.25">
      <c r="A36" s="7" t="s">
        <v>37</v>
      </c>
      <c r="B36" s="12">
        <v>185592.26527999999</v>
      </c>
      <c r="C36" s="12">
        <v>167868.92866000001</v>
      </c>
      <c r="D36" s="16">
        <f t="shared" si="2"/>
        <v>90.450390487307715</v>
      </c>
    </row>
    <row r="37" spans="1:4" ht="31.5" x14ac:dyDescent="0.25">
      <c r="A37" s="7" t="s">
        <v>38</v>
      </c>
      <c r="B37" s="12">
        <v>22123.672630000001</v>
      </c>
      <c r="C37" s="12">
        <v>20332.94499</v>
      </c>
      <c r="D37" s="16">
        <f t="shared" si="2"/>
        <v>91.905830148780325</v>
      </c>
    </row>
    <row r="38" spans="1:4" s="6" customFormat="1" ht="15.75" x14ac:dyDescent="0.25">
      <c r="A38" s="5" t="s">
        <v>20</v>
      </c>
      <c r="B38" s="11">
        <f>B39+B40+B41+B42</f>
        <v>96223.105110000004</v>
      </c>
      <c r="C38" s="11">
        <f>C39+C40+C41+C42</f>
        <v>83659.172030000002</v>
      </c>
      <c r="D38" s="17">
        <f>C38/B38*100</f>
        <v>86.942914525947572</v>
      </c>
    </row>
    <row r="39" spans="1:4" ht="15.75" x14ac:dyDescent="0.25">
      <c r="A39" s="7" t="s">
        <v>39</v>
      </c>
      <c r="B39" s="12">
        <v>1875</v>
      </c>
      <c r="C39" s="12">
        <v>1340.0455999999999</v>
      </c>
      <c r="D39" s="16">
        <f t="shared" si="2"/>
        <v>71.469098666666667</v>
      </c>
    </row>
    <row r="40" spans="1:4" ht="15.75" x14ac:dyDescent="0.25">
      <c r="A40" s="7" t="s">
        <v>40</v>
      </c>
      <c r="B40" s="12">
        <v>25838.58641</v>
      </c>
      <c r="C40" s="12">
        <v>18782.78069</v>
      </c>
      <c r="D40" s="16">
        <f t="shared" si="2"/>
        <v>72.692756453312484</v>
      </c>
    </row>
    <row r="41" spans="1:4" ht="15.75" x14ac:dyDescent="0.25">
      <c r="A41" s="7" t="s">
        <v>41</v>
      </c>
      <c r="B41" s="12">
        <v>60209.518700000001</v>
      </c>
      <c r="C41" s="12">
        <v>58273.845739999997</v>
      </c>
      <c r="D41" s="16">
        <f t="shared" si="2"/>
        <v>96.785104744575861</v>
      </c>
    </row>
    <row r="42" spans="1:4" ht="31.5" x14ac:dyDescent="0.25">
      <c r="A42" s="7" t="s">
        <v>42</v>
      </c>
      <c r="B42" s="12">
        <v>8300</v>
      </c>
      <c r="C42" s="12">
        <v>5262.5</v>
      </c>
      <c r="D42" s="16">
        <f t="shared" si="2"/>
        <v>63.403614457831324</v>
      </c>
    </row>
    <row r="43" spans="1:4" s="6" customFormat="1" ht="15.75" x14ac:dyDescent="0.25">
      <c r="A43" s="5" t="s">
        <v>60</v>
      </c>
      <c r="B43" s="11">
        <f>B44</f>
        <v>8200</v>
      </c>
      <c r="C43" s="11">
        <f t="shared" ref="C43:D43" si="3">C44</f>
        <v>3200</v>
      </c>
      <c r="D43" s="11">
        <f t="shared" si="3"/>
        <v>0</v>
      </c>
    </row>
    <row r="44" spans="1:4" ht="31.5" x14ac:dyDescent="0.25">
      <c r="A44" s="7" t="s">
        <v>61</v>
      </c>
      <c r="B44" s="12">
        <v>8200</v>
      </c>
      <c r="C44" s="12">
        <v>3200</v>
      </c>
      <c r="D44" s="16"/>
    </row>
    <row r="45" spans="1:4" s="6" customFormat="1" ht="15.75" x14ac:dyDescent="0.25">
      <c r="A45" s="5" t="s">
        <v>21</v>
      </c>
      <c r="B45" s="11">
        <f>SUM(B46:B50)</f>
        <v>1727643.49245</v>
      </c>
      <c r="C45" s="11">
        <f>SUM(C46:C50)</f>
        <v>1487242.9962500001</v>
      </c>
      <c r="D45" s="17">
        <f>C45/B45*100</f>
        <v>86.085063425956946</v>
      </c>
    </row>
    <row r="46" spans="1:4" ht="15.75" x14ac:dyDescent="0.25">
      <c r="A46" s="7" t="s">
        <v>43</v>
      </c>
      <c r="B46" s="12">
        <v>516619.83357000002</v>
      </c>
      <c r="C46" s="12">
        <v>451747.37388999999</v>
      </c>
      <c r="D46" s="16">
        <f t="shared" si="2"/>
        <v>87.442901827498247</v>
      </c>
    </row>
    <row r="47" spans="1:4" ht="15.75" x14ac:dyDescent="0.25">
      <c r="A47" s="7" t="s">
        <v>44</v>
      </c>
      <c r="B47" s="12">
        <v>967725.76127999998</v>
      </c>
      <c r="C47" s="12">
        <v>828707.1433</v>
      </c>
      <c r="D47" s="16">
        <f t="shared" si="2"/>
        <v>85.634502713235449</v>
      </c>
    </row>
    <row r="48" spans="1:4" ht="31.5" x14ac:dyDescent="0.25">
      <c r="A48" s="7" t="s">
        <v>59</v>
      </c>
      <c r="B48" s="12">
        <v>137697.86210999999</v>
      </c>
      <c r="C48" s="12">
        <v>123115.93717</v>
      </c>
      <c r="D48" s="16">
        <f t="shared" si="2"/>
        <v>89.410202368754852</v>
      </c>
    </row>
    <row r="49" spans="1:4" ht="31.5" x14ac:dyDescent="0.25">
      <c r="A49" s="7" t="s">
        <v>46</v>
      </c>
      <c r="B49" s="12">
        <v>17270</v>
      </c>
      <c r="C49" s="12">
        <v>15486.833339999999</v>
      </c>
      <c r="D49" s="16">
        <f t="shared" si="2"/>
        <v>89.674773248407632</v>
      </c>
    </row>
    <row r="50" spans="1:4" ht="15.75" x14ac:dyDescent="0.25">
      <c r="A50" s="8" t="s">
        <v>45</v>
      </c>
      <c r="B50" s="12">
        <v>88330.035489999995</v>
      </c>
      <c r="C50" s="12">
        <v>68185.708549999996</v>
      </c>
      <c r="D50" s="16">
        <f t="shared" si="2"/>
        <v>77.194250145772244</v>
      </c>
    </row>
    <row r="51" spans="1:4" s="6" customFormat="1" ht="15.75" x14ac:dyDescent="0.25">
      <c r="A51" s="5" t="s">
        <v>22</v>
      </c>
      <c r="B51" s="11">
        <f>B52</f>
        <v>132836.95110000001</v>
      </c>
      <c r="C51" s="11">
        <f>C52</f>
        <v>118682.2743</v>
      </c>
      <c r="D51" s="17">
        <f>C51/B51*100</f>
        <v>89.344322733405463</v>
      </c>
    </row>
    <row r="52" spans="1:4" ht="15.75" x14ac:dyDescent="0.25">
      <c r="A52" s="7" t="s">
        <v>47</v>
      </c>
      <c r="B52" s="12">
        <v>132836.95110000001</v>
      </c>
      <c r="C52" s="12">
        <v>118682.2743</v>
      </c>
      <c r="D52" s="16">
        <f t="shared" si="2"/>
        <v>89.344322733405463</v>
      </c>
    </row>
    <row r="53" spans="1:4" s="6" customFormat="1" ht="15.75" x14ac:dyDescent="0.25">
      <c r="A53" s="5" t="s">
        <v>56</v>
      </c>
      <c r="B53" s="11">
        <f>B54+B55+B56</f>
        <v>176428.41024</v>
      </c>
      <c r="C53" s="11">
        <f>C54+C55+C56</f>
        <v>144218.92805000002</v>
      </c>
      <c r="D53" s="17">
        <f>C53/B53*100</f>
        <v>81.74359665419837</v>
      </c>
    </row>
    <row r="54" spans="1:4" ht="15.75" x14ac:dyDescent="0.25">
      <c r="A54" s="7" t="s">
        <v>48</v>
      </c>
      <c r="B54" s="12">
        <v>3650.3547699999999</v>
      </c>
      <c r="C54" s="12">
        <v>3045.2452699999999</v>
      </c>
      <c r="D54" s="16">
        <f t="shared" si="2"/>
        <v>83.423268747108665</v>
      </c>
    </row>
    <row r="55" spans="1:4" ht="31.5" x14ac:dyDescent="0.25">
      <c r="A55" s="7" t="s">
        <v>49</v>
      </c>
      <c r="B55" s="12">
        <v>13463.251</v>
      </c>
      <c r="C55" s="12">
        <v>9563.2510000000002</v>
      </c>
      <c r="D55" s="16">
        <f t="shared" si="2"/>
        <v>71.032256622118979</v>
      </c>
    </row>
    <row r="56" spans="1:4" ht="15.75" x14ac:dyDescent="0.25">
      <c r="A56" s="7" t="s">
        <v>50</v>
      </c>
      <c r="B56" s="12">
        <v>159314.80447</v>
      </c>
      <c r="C56" s="12">
        <v>131610.43178000001</v>
      </c>
      <c r="D56" s="16">
        <f t="shared" si="2"/>
        <v>82.610296147827938</v>
      </c>
    </row>
    <row r="57" spans="1:4" s="6" customFormat="1" ht="15.75" x14ac:dyDescent="0.25">
      <c r="A57" s="5" t="s">
        <v>23</v>
      </c>
      <c r="B57" s="11">
        <f>B58+B59</f>
        <v>77084.062349999993</v>
      </c>
      <c r="C57" s="11">
        <f>C58+C59</f>
        <v>71150.725080000004</v>
      </c>
      <c r="D57" s="11">
        <f>C57/B57*100</f>
        <v>92.302770392328725</v>
      </c>
    </row>
    <row r="58" spans="1:4" ht="15.75" x14ac:dyDescent="0.25">
      <c r="A58" s="7" t="s">
        <v>51</v>
      </c>
      <c r="B58" s="12">
        <v>32837.960780000001</v>
      </c>
      <c r="C58" s="12">
        <v>31777.763760000002</v>
      </c>
      <c r="D58" s="16">
        <f>C58/B58*100</f>
        <v>96.77142856981024</v>
      </c>
    </row>
    <row r="59" spans="1:4" ht="15.75" x14ac:dyDescent="0.25">
      <c r="A59" s="7" t="s">
        <v>66</v>
      </c>
      <c r="B59" s="12">
        <v>44246.101569999999</v>
      </c>
      <c r="C59" s="12">
        <v>39372.961320000002</v>
      </c>
      <c r="D59" s="16"/>
    </row>
    <row r="60" spans="1:4" s="6" customFormat="1" ht="15.75" x14ac:dyDescent="0.25">
      <c r="A60" s="5" t="s">
        <v>24</v>
      </c>
      <c r="B60" s="11">
        <f>B61+B62</f>
        <v>5610</v>
      </c>
      <c r="C60" s="11">
        <f>C61+C62</f>
        <v>4639.0738000000001</v>
      </c>
      <c r="D60" s="16">
        <f t="shared" si="2"/>
        <v>82.692937611408198</v>
      </c>
    </row>
    <row r="61" spans="1:4" ht="15.75" x14ac:dyDescent="0.25">
      <c r="A61" s="7" t="s">
        <v>52</v>
      </c>
      <c r="B61" s="12">
        <v>4300</v>
      </c>
      <c r="C61" s="12">
        <v>3583.319</v>
      </c>
      <c r="D61" s="16">
        <f t="shared" si="2"/>
        <v>83.332999999999998</v>
      </c>
    </row>
    <row r="62" spans="1:4" ht="31.5" x14ac:dyDescent="0.25">
      <c r="A62" s="7" t="s">
        <v>53</v>
      </c>
      <c r="B62" s="12">
        <v>1310</v>
      </c>
      <c r="C62" s="12">
        <v>1055.7547999999999</v>
      </c>
      <c r="D62" s="16">
        <f t="shared" si="2"/>
        <v>80.591969465648845</v>
      </c>
    </row>
    <row r="63" spans="1:4" s="6" customFormat="1" ht="47.25" x14ac:dyDescent="0.25">
      <c r="A63" s="5" t="s">
        <v>55</v>
      </c>
      <c r="B63" s="11">
        <f>B64+B65</f>
        <v>128680.01091</v>
      </c>
      <c r="C63" s="11">
        <f>C64+C65</f>
        <v>118889.94490999999</v>
      </c>
      <c r="D63" s="17">
        <f>C63/B63*100</f>
        <v>92.391929460709108</v>
      </c>
    </row>
    <row r="64" spans="1:4" s="6" customFormat="1" ht="63" x14ac:dyDescent="0.25">
      <c r="A64" s="7" t="s">
        <v>54</v>
      </c>
      <c r="B64" s="12">
        <v>121956</v>
      </c>
      <c r="C64" s="12">
        <v>112165.93399999999</v>
      </c>
      <c r="D64" s="16">
        <f t="shared" si="2"/>
        <v>91.972460559546064</v>
      </c>
    </row>
    <row r="65" spans="1:4" s="6" customFormat="1" ht="31.5" x14ac:dyDescent="0.25">
      <c r="A65" s="7" t="s">
        <v>57</v>
      </c>
      <c r="B65" s="12">
        <v>6724.01091</v>
      </c>
      <c r="C65" s="12">
        <v>6724.01091</v>
      </c>
      <c r="D65" s="16">
        <f t="shared" si="2"/>
        <v>100</v>
      </c>
    </row>
    <row r="66" spans="1:4" ht="15.75" x14ac:dyDescent="0.25">
      <c r="A66" s="5" t="s">
        <v>25</v>
      </c>
      <c r="B66" s="11">
        <f>B63+B60+B57+B53+B51+B45+B38+B33+B31+B29+B22+B43</f>
        <v>2783213.3697600001</v>
      </c>
      <c r="C66" s="11">
        <f>C63+C60+C57+C53+C51+C45+C38+C33+C31+C29+C22+C43</f>
        <v>2393530.7219699998</v>
      </c>
      <c r="D66" s="17">
        <f>C66/B66*100</f>
        <v>85.998822367556997</v>
      </c>
    </row>
    <row r="67" spans="1:4" ht="15.75" x14ac:dyDescent="0.25">
      <c r="A67" s="5" t="s">
        <v>26</v>
      </c>
      <c r="B67" s="11">
        <f>B19-B66</f>
        <v>-56677.935220000334</v>
      </c>
      <c r="C67" s="11">
        <f>C19-C66</f>
        <v>53145.230649999809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2024-12-06T11:09:17Z</dcterms:modified>
</cp:coreProperties>
</file>