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3872476-5975-49B0-8F35-26D82AEDC3D7}" xr6:coauthVersionLast="45" xr6:coauthVersionMax="45" xr10:uidLastSave="{00000000-0000-0000-0000-000000000000}"/>
  <bookViews>
    <workbookView xWindow="14010" yWindow="390" windowWidth="18615" windowHeight="15435" xr2:uid="{00000000-000D-0000-FFFF-FFFF00000000}"/>
  </bookViews>
  <sheets>
    <sheet name="район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3" l="1"/>
  <c r="B30" i="3"/>
  <c r="D31" i="3"/>
  <c r="C53" i="3" l="1"/>
  <c r="B53" i="3"/>
  <c r="D57" i="3"/>
  <c r="B61" i="3" l="1"/>
  <c r="C22" i="3" l="1"/>
  <c r="B22" i="3"/>
  <c r="D59" i="3" l="1"/>
  <c r="C58" i="3"/>
  <c r="B58" i="3"/>
  <c r="D58" i="3" l="1"/>
  <c r="D42" i="3" l="1"/>
  <c r="D23" i="3" l="1"/>
  <c r="D24" i="3"/>
  <c r="D26" i="3"/>
  <c r="D27" i="3"/>
  <c r="D29" i="3"/>
  <c r="D22" i="3"/>
  <c r="C43" i="3"/>
  <c r="D43" i="3"/>
  <c r="B43" i="3"/>
  <c r="D18" i="3" l="1"/>
  <c r="D16" i="3"/>
  <c r="D15" i="3"/>
  <c r="D14" i="3"/>
  <c r="D13" i="3"/>
  <c r="D12" i="3"/>
  <c r="D11" i="3"/>
  <c r="D10" i="3"/>
  <c r="D8" i="3"/>
  <c r="D7" i="3"/>
  <c r="D6" i="3"/>
  <c r="D32" i="3"/>
  <c r="D37" i="3"/>
  <c r="D36" i="3"/>
  <c r="D35" i="3"/>
  <c r="D34" i="3"/>
  <c r="D41" i="3"/>
  <c r="D40" i="3"/>
  <c r="D39" i="3"/>
  <c r="D50" i="3"/>
  <c r="D49" i="3"/>
  <c r="D48" i="3"/>
  <c r="D47" i="3"/>
  <c r="D46" i="3"/>
  <c r="D52" i="3"/>
  <c r="D56" i="3"/>
  <c r="D55" i="3"/>
  <c r="D54" i="3"/>
  <c r="D63" i="3"/>
  <c r="D62" i="3"/>
  <c r="C5" i="3"/>
  <c r="B5" i="3"/>
  <c r="C45" i="3"/>
  <c r="B45" i="3"/>
  <c r="C33" i="3"/>
  <c r="B33" i="3"/>
  <c r="D33" i="3" l="1"/>
  <c r="D45" i="3"/>
  <c r="D5" i="3"/>
  <c r="C19" i="3"/>
  <c r="B19" i="3"/>
  <c r="C64" i="3"/>
  <c r="B64" i="3"/>
  <c r="D65" i="3"/>
  <c r="B38" i="3"/>
  <c r="C28" i="3"/>
  <c r="B28" i="3"/>
  <c r="C61" i="3"/>
  <c r="C51" i="3"/>
  <c r="B51" i="3"/>
  <c r="C38" i="3"/>
  <c r="D28" i="3" l="1"/>
  <c r="B67" i="3"/>
  <c r="B68" i="3" s="1"/>
  <c r="C67" i="3"/>
  <c r="C68" i="3" s="1"/>
  <c r="D61" i="3"/>
  <c r="D30" i="3"/>
  <c r="D38" i="3"/>
  <c r="D64" i="3"/>
  <c r="D53" i="3"/>
  <c r="D51" i="3"/>
  <c r="D19" i="3"/>
  <c r="D67" i="3" l="1"/>
</calcChain>
</file>

<file path=xl/sharedStrings.xml><?xml version="1.0" encoding="utf-8"?>
<sst xmlns="http://schemas.openxmlformats.org/spreadsheetml/2006/main" count="70" uniqueCount="70">
  <si>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</si>
  <si>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</si>
  <si>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</si>
  <si>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</si>
  <si>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</si>
  <si>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</si>
  <si>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</si>
  <si>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</si>
  <si>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</si>
  <si>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</si>
  <si>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</si>
  <si>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</si>
  <si>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</si>
  <si>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</si>
  <si>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</si>
  <si>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</si>
  <si>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</si>
  <si>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</si>
  <si>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</si>
  <si>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</si>
  <si>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</si>
  <si>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</si>
  <si>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</si>
  <si>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</si>
  <si>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</si>
  <si>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</si>
  <si>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</si>
  <si>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</si>
  <si>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</si>
  <si>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</si>
  <si>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</si>
  <si>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</si>
  <si>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</si>
  <si>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</si>
  <si>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</si>
  <si>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</si>
  <si>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</si>
  <si>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</si>
  <si>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</si>
  <si>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</si>
  <si>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</si>
  <si>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</si>
  <si>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</si>
  <si>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</si>
  <si>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</si>
  <si>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</si>
  <si>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</si>
  <si>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</si>
  <si>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</si>
  <si>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</si>
  <si>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</si>
  <si>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</si>
  <si>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</si>
  <si>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</si>
  <si>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</si>
  <si>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</si>
  <si>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</si>
  <si>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</si>
  <si>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</si>
  <si>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</si>
  <si>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</si>
  <si>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</si>
  <si>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</si>
  <si>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</si>
  <si>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</si>
  <si>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План на 2026 год</t>
  </si>
  <si>
    <t>Отчет за текущий период 2026 года</t>
  </si>
  <si>
    <t>1006 - Другие вопросы в области социальной политики</t>
  </si>
  <si>
    <t>0314 - Другие вопросы в области национальной безопасности и правоохранительной деятельности</t>
  </si>
  <si>
    <t>Отчет об исполнении  бюджета муниципального  района Мелеузовский район Республики Башкортостан за июнь 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</si>
</sst>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42" zoomScaleNormal="100" workbookViewId="0">
      <selection activeCell="B64" sqref="B64"/>
    </sheetView>
  </sheetViews>
  <sheetFormatPr defaultColWidth="9.140625" defaultRowHeight="15" x14ac:dyDescent="0.25"/>
  <cols>
    <col min="1" max="1" width="48.710937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69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65</v>
      </c>
      <c r="C3" s="10" t="s">
        <v>66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31.5" x14ac:dyDescent="0.25">
      <c r="A5" s="5" t="s">
        <v>3</v>
      </c>
      <c r="B5" s="13">
        <f>SUM(B6:B17)</f>
        <v>1303340</v>
      </c>
      <c r="C5" s="13">
        <f>SUM(C6:C17)</f>
        <v>541412.87647000002</v>
      </c>
      <c r="D5" s="17">
        <f>C5/B5*100</f>
        <v>41.540417425230565</v>
      </c>
    </row>
    <row r="6" spans="1:4" ht="15.75" x14ac:dyDescent="0.25">
      <c r="A6" s="7" t="s">
        <v>4</v>
      </c>
      <c r="B6" s="14">
        <v>772766</v>
      </c>
      <c r="C6" s="14">
        <v>312290.09317000001</v>
      </c>
      <c r="D6" s="16">
        <f t="shared" ref="D6:D18" si="0">C6/B6*100</f>
        <v>40.41198670360756</v>
      </c>
    </row>
    <row r="7" spans="1:4" ht="47.25" x14ac:dyDescent="0.25">
      <c r="A7" s="7" t="s">
        <v>56</v>
      </c>
      <c r="B7" s="14">
        <v>34504</v>
      </c>
      <c r="C7" s="14">
        <v>16150.51852</v>
      </c>
      <c r="D7" s="16">
        <f t="shared" si="0"/>
        <v>46.807670183167168</v>
      </c>
    </row>
    <row r="8" spans="1:4" ht="15.75" x14ac:dyDescent="0.25">
      <c r="A8" s="7" t="s">
        <v>5</v>
      </c>
      <c r="B8" s="14">
        <v>297741</v>
      </c>
      <c r="C8" s="14">
        <v>128505.01682</v>
      </c>
      <c r="D8" s="16">
        <f t="shared" si="0"/>
        <v>43.160000409752101</v>
      </c>
    </row>
    <row r="9" spans="1:4" ht="15.75" x14ac:dyDescent="0.25">
      <c r="A9" s="7" t="s">
        <v>6</v>
      </c>
      <c r="B9" s="14">
        <v>24405</v>
      </c>
      <c r="C9" s="14">
        <v>4572.6930199999997</v>
      </c>
      <c r="D9" s="16"/>
    </row>
    <row r="10" spans="1:4" ht="31.5" x14ac:dyDescent="0.25">
      <c r="A10" s="7" t="s">
        <v>27</v>
      </c>
      <c r="B10" s="14">
        <v>4200</v>
      </c>
      <c r="C10" s="14">
        <v>675.32299999999998</v>
      </c>
      <c r="D10" s="16">
        <f t="shared" si="0"/>
        <v>16.079119047619049</v>
      </c>
    </row>
    <row r="11" spans="1:4" ht="15.75" x14ac:dyDescent="0.25">
      <c r="A11" s="7" t="s">
        <v>7</v>
      </c>
      <c r="B11" s="14">
        <v>52810</v>
      </c>
      <c r="C11" s="14">
        <v>20059.61796</v>
      </c>
      <c r="D11" s="16">
        <f t="shared" si="0"/>
        <v>37.984506646468468</v>
      </c>
    </row>
    <row r="12" spans="1:4" ht="31.5" x14ac:dyDescent="0.25">
      <c r="A12" s="7" t="s">
        <v>8</v>
      </c>
      <c r="B12" s="14">
        <v>98069</v>
      </c>
      <c r="C12" s="14">
        <v>44809.49454</v>
      </c>
      <c r="D12" s="16">
        <f t="shared" si="0"/>
        <v>45.691803260969316</v>
      </c>
    </row>
    <row r="13" spans="1:4" ht="31.5" hidden="1" x14ac:dyDescent="0.25">
      <c r="A13" s="7" t="s">
        <v>9</v>
      </c>
      <c r="B13" s="14"/>
      <c r="C13" s="14"/>
      <c r="D13" s="16" t="e">
        <f t="shared" si="0"/>
        <v>#DIV/0!</v>
      </c>
    </row>
    <row r="14" spans="1:4" ht="31.5" x14ac:dyDescent="0.25">
      <c r="A14" s="7" t="s">
        <v>28</v>
      </c>
      <c r="B14" s="14">
        <v>740</v>
      </c>
      <c r="C14" s="14">
        <v>550.38319000000001</v>
      </c>
      <c r="D14" s="16">
        <f t="shared" si="0"/>
        <v>74.376106756756755</v>
      </c>
    </row>
    <row r="15" spans="1:4" ht="31.5" x14ac:dyDescent="0.25">
      <c r="A15" s="7" t="s">
        <v>10</v>
      </c>
      <c r="B15" s="14">
        <v>9668</v>
      </c>
      <c r="C15" s="14">
        <v>8223.3643400000001</v>
      </c>
      <c r="D15" s="16">
        <f t="shared" si="0"/>
        <v>85.057554199420764</v>
      </c>
    </row>
    <row r="16" spans="1:4" ht="15.75" x14ac:dyDescent="0.25">
      <c r="A16" s="7" t="s">
        <v>11</v>
      </c>
      <c r="B16" s="14">
        <v>2447</v>
      </c>
      <c r="C16" s="14">
        <v>2003.6900599999999</v>
      </c>
      <c r="D16" s="16">
        <f t="shared" si="0"/>
        <v>81.883533306089078</v>
      </c>
    </row>
    <row r="17" spans="1:4" ht="15.75" x14ac:dyDescent="0.25">
      <c r="A17" s="7" t="s">
        <v>12</v>
      </c>
      <c r="B17" s="14">
        <v>5990</v>
      </c>
      <c r="C17" s="14">
        <v>3572.6818499999999</v>
      </c>
      <c r="D17" s="16">
        <v>0</v>
      </c>
    </row>
    <row r="18" spans="1:4" s="6" customFormat="1" ht="15.75" x14ac:dyDescent="0.25">
      <c r="A18" s="5" t="s">
        <v>13</v>
      </c>
      <c r="B18" s="14">
        <v>1653796.43729</v>
      </c>
      <c r="C18" s="14">
        <v>810289.37066999997</v>
      </c>
      <c r="D18" s="16">
        <f t="shared" si="0"/>
        <v>48.995713885911123</v>
      </c>
    </row>
    <row r="19" spans="1:4" s="6" customFormat="1" ht="15.75" x14ac:dyDescent="0.25">
      <c r="A19" s="5" t="s">
        <v>14</v>
      </c>
      <c r="B19" s="15">
        <f>B18+B5</f>
        <v>2957136.4372899998</v>
      </c>
      <c r="C19" s="15">
        <f>C18+C5</f>
        <v>1351702.2471400001</v>
      </c>
      <c r="D19" s="17">
        <f>C19/B19*100</f>
        <v>45.709837060434616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313115.14820000005</v>
      </c>
      <c r="C22" s="11">
        <f>C23+C24+C25+C26+C27</f>
        <v>144796.92107000001</v>
      </c>
      <c r="D22" s="17">
        <f t="shared" ref="D22:D29" si="1">C22/B22*100</f>
        <v>46.243984649861787</v>
      </c>
    </row>
    <row r="23" spans="1:4" ht="63" x14ac:dyDescent="0.25">
      <c r="A23" s="7" t="s">
        <v>29</v>
      </c>
      <c r="B23" s="12">
        <v>8007.0135099999998</v>
      </c>
      <c r="C23" s="12">
        <v>3385.3701099999998</v>
      </c>
      <c r="D23" s="18">
        <f t="shared" si="1"/>
        <v>42.280059922116955</v>
      </c>
    </row>
    <row r="24" spans="1:4" ht="78.75" x14ac:dyDescent="0.25">
      <c r="A24" s="7" t="s">
        <v>30</v>
      </c>
      <c r="B24" s="12">
        <v>164544.98649000001</v>
      </c>
      <c r="C24" s="12">
        <v>71598.407940000005</v>
      </c>
      <c r="D24" s="18">
        <f t="shared" si="1"/>
        <v>43.512968378621068</v>
      </c>
    </row>
    <row r="25" spans="1:4" ht="15.75" x14ac:dyDescent="0.25">
      <c r="A25" s="7" t="s">
        <v>61</v>
      </c>
      <c r="B25" s="12">
        <v>320.7</v>
      </c>
      <c r="C25" s="12">
        <v>202.95</v>
      </c>
      <c r="D25" s="18"/>
    </row>
    <row r="26" spans="1:4" ht="15.75" x14ac:dyDescent="0.25">
      <c r="A26" s="7" t="s">
        <v>31</v>
      </c>
      <c r="B26" s="12">
        <v>1200</v>
      </c>
      <c r="C26" s="12">
        <v>0</v>
      </c>
      <c r="D26" s="18">
        <f t="shared" si="1"/>
        <v>0</v>
      </c>
    </row>
    <row r="27" spans="1:4" ht="15.75" x14ac:dyDescent="0.25">
      <c r="A27" s="7" t="s">
        <v>32</v>
      </c>
      <c r="B27" s="12">
        <v>139042.44820000001</v>
      </c>
      <c r="C27" s="12">
        <v>69610.193020000006</v>
      </c>
      <c r="D27" s="18">
        <f t="shared" si="1"/>
        <v>50.063986876778834</v>
      </c>
    </row>
    <row r="28" spans="1:4" s="6" customFormat="1" ht="15.75" x14ac:dyDescent="0.25">
      <c r="A28" s="5" t="s">
        <v>17</v>
      </c>
      <c r="B28" s="11">
        <f>B29</f>
        <v>5206.7</v>
      </c>
      <c r="C28" s="11">
        <f>C29</f>
        <v>2603.35</v>
      </c>
      <c r="D28" s="17">
        <f t="shared" si="1"/>
        <v>50</v>
      </c>
    </row>
    <row r="29" spans="1:4" ht="31.5" x14ac:dyDescent="0.25">
      <c r="A29" s="7" t="s">
        <v>33</v>
      </c>
      <c r="B29" s="12">
        <v>5206.7</v>
      </c>
      <c r="C29" s="12">
        <v>2603.35</v>
      </c>
      <c r="D29" s="17">
        <f t="shared" si="1"/>
        <v>50</v>
      </c>
    </row>
    <row r="30" spans="1:4" s="6" customFormat="1" ht="31.5" x14ac:dyDescent="0.25">
      <c r="A30" s="5" t="s">
        <v>18</v>
      </c>
      <c r="B30" s="11">
        <f>B32+B31</f>
        <v>10959.3228</v>
      </c>
      <c r="C30" s="11">
        <f>C32+C31</f>
        <v>3920.8306499999999</v>
      </c>
      <c r="D30" s="17">
        <f>C30/B30*100</f>
        <v>35.776212833150602</v>
      </c>
    </row>
    <row r="31" spans="1:4" ht="63" x14ac:dyDescent="0.25">
      <c r="A31" s="7" t="s">
        <v>60</v>
      </c>
      <c r="B31" s="12">
        <v>10777</v>
      </c>
      <c r="C31" s="12">
        <v>3738.50785</v>
      </c>
      <c r="D31" s="16">
        <f t="shared" ref="D31" si="2">C31/B31*100</f>
        <v>34.689689616776469</v>
      </c>
    </row>
    <row r="32" spans="1:4" ht="47.25" x14ac:dyDescent="0.25">
      <c r="A32" s="7" t="s">
        <v>68</v>
      </c>
      <c r="B32" s="12">
        <v>182.3228</v>
      </c>
      <c r="C32" s="12">
        <v>182.3228</v>
      </c>
      <c r="D32" s="16">
        <f t="shared" ref="D32:D65" si="3">C32/B32*100</f>
        <v>100</v>
      </c>
    </row>
    <row r="33" spans="1:4" s="6" customFormat="1" ht="15.75" x14ac:dyDescent="0.25">
      <c r="A33" s="5" t="s">
        <v>19</v>
      </c>
      <c r="B33" s="11">
        <f>SUM(B34:B37)</f>
        <v>211457.49919999999</v>
      </c>
      <c r="C33" s="11">
        <f>SUM(C34:C37)</f>
        <v>95055.27079000001</v>
      </c>
      <c r="D33" s="17">
        <f>C33/B33*100</f>
        <v>44.952423607400732</v>
      </c>
    </row>
    <row r="34" spans="1:4" ht="15.75" x14ac:dyDescent="0.25">
      <c r="A34" s="7" t="s">
        <v>34</v>
      </c>
      <c r="B34" s="12">
        <v>2878.8</v>
      </c>
      <c r="C34" s="12">
        <v>718.71799999999996</v>
      </c>
      <c r="D34" s="16">
        <f t="shared" si="3"/>
        <v>24.965888564679727</v>
      </c>
    </row>
    <row r="35" spans="1:4" ht="15.75" x14ac:dyDescent="0.25">
      <c r="A35" s="7" t="s">
        <v>35</v>
      </c>
      <c r="B35" s="12">
        <v>15000</v>
      </c>
      <c r="C35" s="12">
        <v>6069.0015000000003</v>
      </c>
      <c r="D35" s="16">
        <f t="shared" si="3"/>
        <v>40.460010000000004</v>
      </c>
    </row>
    <row r="36" spans="1:4" ht="15.75" x14ac:dyDescent="0.25">
      <c r="A36" s="7" t="s">
        <v>36</v>
      </c>
      <c r="B36" s="12">
        <v>177453.6992</v>
      </c>
      <c r="C36" s="12">
        <v>82501.971290000001</v>
      </c>
      <c r="D36" s="16">
        <f t="shared" si="3"/>
        <v>46.492111272933101</v>
      </c>
    </row>
    <row r="37" spans="1:4" ht="31.5" x14ac:dyDescent="0.25">
      <c r="A37" s="7" t="s">
        <v>37</v>
      </c>
      <c r="B37" s="12">
        <v>16125</v>
      </c>
      <c r="C37" s="12">
        <v>5765.58</v>
      </c>
      <c r="D37" s="16">
        <f t="shared" si="3"/>
        <v>35.755534883720927</v>
      </c>
    </row>
    <row r="38" spans="1:4" s="6" customFormat="1" ht="15.75" x14ac:dyDescent="0.25">
      <c r="A38" s="5" t="s">
        <v>20</v>
      </c>
      <c r="B38" s="11">
        <f>B39+B40+B41+B42</f>
        <v>54179.00735</v>
      </c>
      <c r="C38" s="11">
        <f>C39+C40+C41+C42</f>
        <v>20067.73475</v>
      </c>
      <c r="D38" s="17">
        <f>C38/B38*100</f>
        <v>37.039687014494554</v>
      </c>
    </row>
    <row r="39" spans="1:4" ht="15.75" x14ac:dyDescent="0.25">
      <c r="A39" s="7" t="s">
        <v>38</v>
      </c>
      <c r="B39" s="12">
        <v>2000</v>
      </c>
      <c r="C39" s="12">
        <v>1090.8380400000001</v>
      </c>
      <c r="D39" s="16">
        <f t="shared" si="3"/>
        <v>54.541902000000007</v>
      </c>
    </row>
    <row r="40" spans="1:4" ht="15.75" x14ac:dyDescent="0.25">
      <c r="A40" s="7" t="s">
        <v>39</v>
      </c>
      <c r="B40" s="12">
        <v>19665.413499999999</v>
      </c>
      <c r="C40" s="12">
        <v>4844.6188199999997</v>
      </c>
      <c r="D40" s="16">
        <f t="shared" si="3"/>
        <v>24.635224781823172</v>
      </c>
    </row>
    <row r="41" spans="1:4" ht="15.75" x14ac:dyDescent="0.25">
      <c r="A41" s="7" t="s">
        <v>40</v>
      </c>
      <c r="B41" s="12">
        <v>26225.865849999998</v>
      </c>
      <c r="C41" s="12">
        <v>12206.609189999999</v>
      </c>
      <c r="D41" s="16">
        <f t="shared" si="3"/>
        <v>46.544160867047218</v>
      </c>
    </row>
    <row r="42" spans="1:4" ht="31.5" x14ac:dyDescent="0.25">
      <c r="A42" s="7" t="s">
        <v>41</v>
      </c>
      <c r="B42" s="12">
        <v>6287.7280000000001</v>
      </c>
      <c r="C42" s="12">
        <v>1925.6686999999999</v>
      </c>
      <c r="D42" s="16">
        <f t="shared" si="3"/>
        <v>30.62582700778405</v>
      </c>
    </row>
    <row r="43" spans="1:4" s="6" customFormat="1" ht="15.75" hidden="1" x14ac:dyDescent="0.25">
      <c r="A43" s="5" t="s">
        <v>58</v>
      </c>
      <c r="B43" s="11">
        <f>B44</f>
        <v>0</v>
      </c>
      <c r="C43" s="11">
        <f t="shared" ref="C43:D43" si="4">C44</f>
        <v>0</v>
      </c>
      <c r="D43" s="11">
        <f t="shared" si="4"/>
        <v>0</v>
      </c>
    </row>
    <row r="44" spans="1:4" ht="31.5" hidden="1" x14ac:dyDescent="0.25">
      <c r="A44" s="7" t="s">
        <v>59</v>
      </c>
      <c r="B44" s="12">
        <v>0</v>
      </c>
      <c r="C44" s="12">
        <v>0</v>
      </c>
      <c r="D44" s="16"/>
    </row>
    <row r="45" spans="1:4" s="6" customFormat="1" ht="15.75" x14ac:dyDescent="0.25">
      <c r="A45" s="5" t="s">
        <v>21</v>
      </c>
      <c r="B45" s="11">
        <f>SUM(B46:B50)</f>
        <v>1871031.7765000002</v>
      </c>
      <c r="C45" s="11">
        <f>SUM(C46:C50)</f>
        <v>878715.84846000001</v>
      </c>
      <c r="D45" s="17">
        <f>C45/B45*100</f>
        <v>46.964239704349026</v>
      </c>
    </row>
    <row r="46" spans="1:4" ht="15.75" x14ac:dyDescent="0.25">
      <c r="A46" s="7" t="s">
        <v>42</v>
      </c>
      <c r="B46" s="12">
        <v>544499.05972999998</v>
      </c>
      <c r="C46" s="12">
        <v>246395.96599999999</v>
      </c>
      <c r="D46" s="16">
        <f t="shared" si="3"/>
        <v>45.251862532541381</v>
      </c>
    </row>
    <row r="47" spans="1:4" ht="15.75" x14ac:dyDescent="0.25">
      <c r="A47" s="7" t="s">
        <v>43</v>
      </c>
      <c r="B47" s="12">
        <v>1014252.54897</v>
      </c>
      <c r="C47" s="12">
        <v>498591.02740999998</v>
      </c>
      <c r="D47" s="16">
        <f t="shared" si="3"/>
        <v>49.158469250713956</v>
      </c>
    </row>
    <row r="48" spans="1:4" ht="15.75" x14ac:dyDescent="0.25">
      <c r="A48" s="7" t="s">
        <v>57</v>
      </c>
      <c r="B48" s="12">
        <v>165200.93476</v>
      </c>
      <c r="C48" s="12">
        <v>75775.573369999998</v>
      </c>
      <c r="D48" s="16">
        <f t="shared" si="3"/>
        <v>45.868731602569291</v>
      </c>
    </row>
    <row r="49" spans="1:4" ht="31.5" x14ac:dyDescent="0.25">
      <c r="A49" s="7" t="s">
        <v>45</v>
      </c>
      <c r="B49" s="12">
        <v>37027.425000000003</v>
      </c>
      <c r="C49" s="12">
        <v>18386.501</v>
      </c>
      <c r="D49" s="16">
        <f t="shared" si="3"/>
        <v>49.656439787535852</v>
      </c>
    </row>
    <row r="50" spans="1:4" ht="15.75" x14ac:dyDescent="0.25">
      <c r="A50" s="8" t="s">
        <v>44</v>
      </c>
      <c r="B50" s="12">
        <v>110051.80804</v>
      </c>
      <c r="C50" s="12">
        <v>39566.780680000003</v>
      </c>
      <c r="D50" s="16">
        <f t="shared" si="3"/>
        <v>35.952867458223722</v>
      </c>
    </row>
    <row r="51" spans="1:4" s="6" customFormat="1" ht="15.75" x14ac:dyDescent="0.25">
      <c r="A51" s="5" t="s">
        <v>63</v>
      </c>
      <c r="B51" s="11">
        <f>B52</f>
        <v>189427.21640999999</v>
      </c>
      <c r="C51" s="11">
        <f>C52</f>
        <v>80880.470149999994</v>
      </c>
      <c r="D51" s="17">
        <f>C51/B51*100</f>
        <v>42.6973861955194</v>
      </c>
    </row>
    <row r="52" spans="1:4" ht="15.75" x14ac:dyDescent="0.25">
      <c r="A52" s="7" t="s">
        <v>46</v>
      </c>
      <c r="B52" s="12">
        <v>189427.21640999999</v>
      </c>
      <c r="C52" s="12">
        <v>80880.470149999994</v>
      </c>
      <c r="D52" s="16">
        <f t="shared" si="3"/>
        <v>42.6973861955194</v>
      </c>
    </row>
    <row r="53" spans="1:4" s="6" customFormat="1" ht="15.75" x14ac:dyDescent="0.25">
      <c r="A53" s="5" t="s">
        <v>54</v>
      </c>
      <c r="B53" s="11">
        <f>B54+B55+B56+B57</f>
        <v>212880.05074000001</v>
      </c>
      <c r="C53" s="11">
        <f>C54+C55+C56+C57</f>
        <v>114512.06396999999</v>
      </c>
      <c r="D53" s="17">
        <f>C53/B53*100</f>
        <v>53.791824819629873</v>
      </c>
    </row>
    <row r="54" spans="1:4" ht="15.75" x14ac:dyDescent="0.25">
      <c r="A54" s="7" t="s">
        <v>47</v>
      </c>
      <c r="B54" s="12">
        <v>5468.2929599999998</v>
      </c>
      <c r="C54" s="12">
        <v>2594.4554199999998</v>
      </c>
      <c r="D54" s="16">
        <f t="shared" si="3"/>
        <v>47.445435695895853</v>
      </c>
    </row>
    <row r="55" spans="1:4" ht="15.75" x14ac:dyDescent="0.25">
      <c r="A55" s="7" t="s">
        <v>48</v>
      </c>
      <c r="B55" s="12">
        <v>38834.995999999999</v>
      </c>
      <c r="C55" s="12">
        <v>38769.995999999999</v>
      </c>
      <c r="D55" s="16">
        <f t="shared" si="3"/>
        <v>99.832625191978906</v>
      </c>
    </row>
    <row r="56" spans="1:4" ht="15.75" x14ac:dyDescent="0.25">
      <c r="A56" s="7" t="s">
        <v>49</v>
      </c>
      <c r="B56" s="12">
        <v>162476.76178</v>
      </c>
      <c r="C56" s="12">
        <v>70143.838359999994</v>
      </c>
      <c r="D56" s="16">
        <f t="shared" si="3"/>
        <v>43.171612722672023</v>
      </c>
    </row>
    <row r="57" spans="1:4" ht="31.5" x14ac:dyDescent="0.25">
      <c r="A57" s="7" t="s">
        <v>67</v>
      </c>
      <c r="B57" s="12">
        <v>6100</v>
      </c>
      <c r="C57" s="12">
        <v>3003.7741900000001</v>
      </c>
      <c r="D57" s="16">
        <f t="shared" si="3"/>
        <v>49.242199836065573</v>
      </c>
    </row>
    <row r="58" spans="1:4" s="6" customFormat="1" ht="15.75" x14ac:dyDescent="0.25">
      <c r="A58" s="5" t="s">
        <v>22</v>
      </c>
      <c r="B58" s="11">
        <f>B59+B60</f>
        <v>100527.8</v>
      </c>
      <c r="C58" s="11">
        <f>C59+C60</f>
        <v>38100.122940000001</v>
      </c>
      <c r="D58" s="11">
        <f>C58/B58*100</f>
        <v>37.900086284589932</v>
      </c>
    </row>
    <row r="59" spans="1:4" ht="15.75" x14ac:dyDescent="0.25">
      <c r="A59" s="7" t="s">
        <v>50</v>
      </c>
      <c r="B59" s="12">
        <v>38614</v>
      </c>
      <c r="C59" s="12">
        <v>15654.26354</v>
      </c>
      <c r="D59" s="16">
        <f>C59/B59*100</f>
        <v>40.540383125291349</v>
      </c>
    </row>
    <row r="60" spans="1:4" ht="15.75" x14ac:dyDescent="0.25">
      <c r="A60" s="7" t="s">
        <v>62</v>
      </c>
      <c r="B60" s="12">
        <v>61913.8</v>
      </c>
      <c r="C60" s="12">
        <v>22445.859400000001</v>
      </c>
      <c r="D60" s="16"/>
    </row>
    <row r="61" spans="1:4" s="6" customFormat="1" ht="15.75" x14ac:dyDescent="0.25">
      <c r="A61" s="5" t="s">
        <v>23</v>
      </c>
      <c r="B61" s="11">
        <f>B62+B63</f>
        <v>7350</v>
      </c>
      <c r="C61" s="11">
        <f>C62+C63</f>
        <v>2925.9749999999999</v>
      </c>
      <c r="D61" s="16">
        <f t="shared" si="3"/>
        <v>39.809183673469384</v>
      </c>
    </row>
    <row r="62" spans="1:4" ht="15.75" x14ac:dyDescent="0.25">
      <c r="A62" s="7" t="s">
        <v>51</v>
      </c>
      <c r="B62" s="12">
        <v>5600</v>
      </c>
      <c r="C62" s="12">
        <v>2333.1</v>
      </c>
      <c r="D62" s="16">
        <f t="shared" si="3"/>
        <v>41.662499999999994</v>
      </c>
    </row>
    <row r="63" spans="1:4" ht="15.75" x14ac:dyDescent="0.25">
      <c r="A63" s="7" t="s">
        <v>52</v>
      </c>
      <c r="B63" s="12">
        <v>1750</v>
      </c>
      <c r="C63" s="12">
        <v>592.875</v>
      </c>
      <c r="D63" s="16">
        <f t="shared" si="3"/>
        <v>33.878571428571433</v>
      </c>
    </row>
    <row r="64" spans="1:4" s="6" customFormat="1" ht="47.25" x14ac:dyDescent="0.25">
      <c r="A64" s="5" t="s">
        <v>64</v>
      </c>
      <c r="B64" s="11">
        <f>B65+B66</f>
        <v>120950</v>
      </c>
      <c r="C64" s="11">
        <f>C65+C66</f>
        <v>63020.506000000001</v>
      </c>
      <c r="D64" s="17">
        <f>C64/B64*100</f>
        <v>52.104593633732954</v>
      </c>
    </row>
    <row r="65" spans="1:4" s="6" customFormat="1" ht="47.25" x14ac:dyDescent="0.25">
      <c r="A65" s="7" t="s">
        <v>53</v>
      </c>
      <c r="B65" s="12">
        <v>120950</v>
      </c>
      <c r="C65" s="12">
        <v>63020.506000000001</v>
      </c>
      <c r="D65" s="16">
        <f t="shared" si="3"/>
        <v>52.104593633732954</v>
      </c>
    </row>
    <row r="66" spans="1:4" s="6" customFormat="1" ht="31.5" x14ac:dyDescent="0.25">
      <c r="A66" s="7" t="s">
        <v>55</v>
      </c>
      <c r="B66" s="12"/>
      <c r="C66" s="12"/>
      <c r="D66" s="16"/>
    </row>
    <row r="67" spans="1:4" ht="15.75" x14ac:dyDescent="0.25">
      <c r="A67" s="5" t="s">
        <v>24</v>
      </c>
      <c r="B67" s="11">
        <f>B64+B61+B58+B53+B51+B45+B38+B33+B30+B28+B22+B43</f>
        <v>3097084.5212000008</v>
      </c>
      <c r="C67" s="11">
        <f>C64+C61+C58+C53+C51+C45+C38+C33+C30+C28+C22+C43</f>
        <v>1444599.09378</v>
      </c>
      <c r="D67" s="17">
        <f>C67/B67*100</f>
        <v>46.643838225644338</v>
      </c>
    </row>
    <row r="68" spans="1:4" ht="15.75" x14ac:dyDescent="0.25">
      <c r="A68" s="5" t="s">
        <v>25</v>
      </c>
      <c r="B68" s="11">
        <f>B19-B67</f>
        <v>-139948.08391000098</v>
      </c>
      <c r="C68" s="11">
        <f>C19-C67</f>
        <v>-92896.846639999887</v>
      </c>
      <c r="D68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2026-07-13T09:53:52Z</dcterms:modified>
</cp:coreProperties>
</file>