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7E31B3E-4D15-4E69-81E5-48A189D767CD}" xr6:coauthVersionLast="45" xr6:coauthVersionMax="45" xr10:uidLastSave="{00000000-0000-0000-0000-000000000000}"/>
  <bookViews>
    <workbookView xWindow="10200" yWindow="585" windowWidth="15690" windowHeight="1479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<sst xmlns="http://schemas.openxmlformats.org/spreadsheetml/2006/main" count="69" uniqueCount="69">
  <si>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</si>
  <si>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</si>
  <si>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</si>
  <si>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</si>
  <si>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</si>
  <si>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</si>
  <si>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</si>
  <si>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</si>
  <si>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</si>
  <si>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</si>
  <si>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</si>
  <si>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</si>
  <si>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</si>
  <si>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</si>
  <si>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</si>
  <si>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</si>
  <si>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</si>
  <si>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</si>
  <si>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</si>
  <si>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</si>
  <si>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</si>
  <si>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</si>
  <si>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</si>
  <si>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</si>
  <si>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</si>
  <si>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</si>
  <si>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</si>
  <si>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</si>
  <si>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</si>
  <si>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</si>
  <si>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</si>
  <si>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</si>
  <si>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</si>
  <si>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</si>
  <si>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</si>
  <si>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</si>
  <si>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</si>
  <si>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</si>
  <si>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</si>
  <si>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</si>
  <si>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</si>
  <si>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</si>
  <si>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</si>
  <si>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</si>
  <si>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</si>
  <si>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</si>
  <si>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</si>
  <si>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</si>
  <si>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</si>
  <si>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</si>
  <si>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</si>
  <si>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</si>
  <si>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</si>
  <si>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</si>
  <si>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</si>
  <si>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</si>
  <si>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</si>
  <si>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</si>
  <si>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</si>
  <si>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</si>
  <si>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</si>
  <si>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</si>
  <si>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</si>
  <si>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0105 - Судебная систем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</si>
  <si>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</si>
  <si>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</si>
  <si>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</si>
  <si>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</si>
  <si>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Отчет об исполнении  бюджета муниципального  района Мелеузовский район Республики Башкортостан 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</si>
</sst>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52" zoomScaleNormal="100" workbookViewId="0">
      <selection activeCell="C66" sqref="C66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65</v>
      </c>
      <c r="C3" s="10" t="s">
        <v>66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629280.92060000007</v>
      </c>
      <c r="D5" s="17">
        <f>C5/B5*100</f>
        <v>61.367516124942711</v>
      </c>
    </row>
    <row r="6" spans="1:4" ht="15.75" x14ac:dyDescent="0.25">
      <c r="A6" s="7" t="s">
        <v>4</v>
      </c>
      <c r="B6" s="14">
        <v>545136</v>
      </c>
      <c r="C6" s="14">
        <v>303865.17943000002</v>
      </c>
      <c r="D6" s="16">
        <f t="shared" ref="D6:D18" si="0">C6/B6*100</f>
        <v>55.741169071571136</v>
      </c>
    </row>
    <row r="7" spans="1:4" ht="47.25" x14ac:dyDescent="0.25">
      <c r="A7" s="7" t="s">
        <v>58</v>
      </c>
      <c r="B7" s="14">
        <v>31791</v>
      </c>
      <c r="C7" s="14">
        <v>18184.14285</v>
      </c>
      <c r="D7" s="16">
        <f t="shared" si="0"/>
        <v>57.199027554968382</v>
      </c>
    </row>
    <row r="8" spans="1:4" ht="15.75" x14ac:dyDescent="0.25">
      <c r="A8" s="7" t="s">
        <v>5</v>
      </c>
      <c r="B8" s="14">
        <v>274482</v>
      </c>
      <c r="C8" s="14">
        <v>212731.58168</v>
      </c>
      <c r="D8" s="16">
        <f t="shared" si="0"/>
        <v>77.502926122660142</v>
      </c>
    </row>
    <row r="9" spans="1:4" ht="15.75" x14ac:dyDescent="0.25">
      <c r="A9" s="7" t="s">
        <v>6</v>
      </c>
      <c r="B9" s="14">
        <v>21465</v>
      </c>
      <c r="C9" s="14">
        <v>8676.7505799999999</v>
      </c>
      <c r="D9" s="16"/>
    </row>
    <row r="10" spans="1:4" ht="31.5" x14ac:dyDescent="0.25">
      <c r="A10" s="7" t="s">
        <v>28</v>
      </c>
      <c r="B10" s="14">
        <v>4600</v>
      </c>
      <c r="C10" s="14">
        <v>4602.174</v>
      </c>
      <c r="D10" s="16">
        <f t="shared" si="0"/>
        <v>100.04726086956521</v>
      </c>
    </row>
    <row r="11" spans="1:4" ht="15.75" x14ac:dyDescent="0.25">
      <c r="A11" s="7" t="s">
        <v>7</v>
      </c>
      <c r="B11" s="14">
        <v>13027</v>
      </c>
      <c r="C11" s="14">
        <v>6940.2676600000004</v>
      </c>
      <c r="D11" s="16">
        <f t="shared" si="0"/>
        <v>53.276024103784451</v>
      </c>
    </row>
    <row r="12" spans="1:4" ht="47.25" x14ac:dyDescent="0.25">
      <c r="A12" s="7" t="s">
        <v>8</v>
      </c>
      <c r="B12" s="14">
        <v>100610</v>
      </c>
      <c r="C12" s="14">
        <v>48880.224779999997</v>
      </c>
      <c r="D12" s="16">
        <f t="shared" si="0"/>
        <v>48.583863214392203</v>
      </c>
    </row>
    <row r="13" spans="1:4" ht="31.5" x14ac:dyDescent="0.25">
      <c r="A13" s="7" t="s">
        <v>9</v>
      </c>
      <c r="B13" s="14">
        <v>5100</v>
      </c>
      <c r="C13" s="14">
        <v>8559.00324</v>
      </c>
      <c r="D13" s="16">
        <f t="shared" si="0"/>
        <v>167.82359294117649</v>
      </c>
    </row>
    <row r="14" spans="1:4" ht="47.25" x14ac:dyDescent="0.25">
      <c r="A14" s="7" t="s">
        <v>29</v>
      </c>
      <c r="B14" s="14">
        <v>9500</v>
      </c>
      <c r="C14" s="14">
        <v>1371.1702700000001</v>
      </c>
      <c r="D14" s="16">
        <f t="shared" si="0"/>
        <v>14.433371263157897</v>
      </c>
    </row>
    <row r="15" spans="1:4" ht="31.5" x14ac:dyDescent="0.25">
      <c r="A15" s="7" t="s">
        <v>10</v>
      </c>
      <c r="B15" s="14">
        <v>14053</v>
      </c>
      <c r="C15" s="14">
        <v>12029.673930000001</v>
      </c>
      <c r="D15" s="16">
        <f t="shared" si="0"/>
        <v>85.602176972888358</v>
      </c>
    </row>
    <row r="16" spans="1:4" ht="15.75" x14ac:dyDescent="0.25">
      <c r="A16" s="7" t="s">
        <v>11</v>
      </c>
      <c r="B16" s="14">
        <v>2560</v>
      </c>
      <c r="C16" s="14">
        <v>716.67030999999997</v>
      </c>
      <c r="D16" s="16">
        <f t="shared" si="0"/>
        <v>27.994933984374999</v>
      </c>
    </row>
    <row r="17" spans="1:4" ht="15.75" x14ac:dyDescent="0.25">
      <c r="A17" s="7" t="s">
        <v>12</v>
      </c>
      <c r="B17" s="14">
        <v>3106</v>
      </c>
      <c r="C17" s="14">
        <v>2724.08187</v>
      </c>
      <c r="D17" s="16">
        <v>0</v>
      </c>
    </row>
    <row r="18" spans="1:4" s="6" customFormat="1" ht="15.75" x14ac:dyDescent="0.25">
      <c r="A18" s="5" t="s">
        <v>13</v>
      </c>
      <c r="B18" s="14">
        <v>1595748.3719899999</v>
      </c>
      <c r="C18" s="14">
        <v>878948.35785000003</v>
      </c>
      <c r="D18" s="16">
        <f t="shared" si="0"/>
        <v>55.080636350823617</v>
      </c>
    </row>
    <row r="19" spans="1:4" s="6" customFormat="1" ht="15.75" x14ac:dyDescent="0.25">
      <c r="A19" s="5" t="s">
        <v>14</v>
      </c>
      <c r="B19" s="15">
        <f>B18+B5</f>
        <v>2621178.3719899999</v>
      </c>
      <c r="C19" s="15">
        <f>C18+C5</f>
        <v>1508229.2784500001</v>
      </c>
      <c r="D19" s="17">
        <f>C19/B19*100</f>
        <v>57.540123730875735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190920.65671999997</v>
      </c>
      <c r="C22" s="11">
        <f>C23+C24+C25+C26+C27+C28</f>
        <v>89569.508830000006</v>
      </c>
      <c r="D22" s="17">
        <f t="shared" ref="D22:D30" si="1">C22/B22*100</f>
        <v>46.91451955424639</v>
      </c>
    </row>
    <row r="23" spans="1:4" ht="78.75" x14ac:dyDescent="0.25">
      <c r="A23" s="7" t="s">
        <v>30</v>
      </c>
      <c r="B23" s="12">
        <v>5880</v>
      </c>
      <c r="C23" s="12">
        <v>3154.9799400000002</v>
      </c>
      <c r="D23" s="18">
        <f t="shared" si="1"/>
        <v>53.656121428571439</v>
      </c>
    </row>
    <row r="24" spans="1:4" ht="94.5" x14ac:dyDescent="0.25">
      <c r="A24" s="7" t="s">
        <v>31</v>
      </c>
      <c r="B24" s="12">
        <v>133748</v>
      </c>
      <c r="C24" s="12">
        <v>65048.060830000002</v>
      </c>
      <c r="D24" s="18">
        <f t="shared" si="1"/>
        <v>48.634791421180132</v>
      </c>
    </row>
    <row r="25" spans="1:4" ht="15.75" x14ac:dyDescent="0.25">
      <c r="A25" s="7" t="s">
        <v>63</v>
      </c>
      <c r="B25" s="12">
        <v>19.899999999999999</v>
      </c>
      <c r="C25" s="12"/>
      <c r="D25" s="18"/>
    </row>
    <row r="26" spans="1:4" ht="31.5" x14ac:dyDescent="0.25">
      <c r="A26" s="7" t="s">
        <v>64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47349.456720000002</v>
      </c>
      <c r="C28" s="12">
        <v>18443.16806</v>
      </c>
      <c r="D28" s="18">
        <f t="shared" si="1"/>
        <v>38.951171433841949</v>
      </c>
    </row>
    <row r="29" spans="1:4" s="6" customFormat="1" ht="15.75" x14ac:dyDescent="0.25">
      <c r="A29" s="5" t="s">
        <v>17</v>
      </c>
      <c r="B29" s="11">
        <f>B30</f>
        <v>3178.8</v>
      </c>
      <c r="C29" s="11">
        <f>C30</f>
        <v>2384.1</v>
      </c>
      <c r="D29" s="17">
        <f t="shared" si="1"/>
        <v>74.999999999999986</v>
      </c>
    </row>
    <row r="30" spans="1:4" ht="31.5" x14ac:dyDescent="0.25">
      <c r="A30" s="7" t="s">
        <v>34</v>
      </c>
      <c r="B30" s="12">
        <v>3178.8</v>
      </c>
      <c r="C30" s="12">
        <v>2384.1</v>
      </c>
      <c r="D30" s="17">
        <f t="shared" si="1"/>
        <v>74.999999999999986</v>
      </c>
    </row>
    <row r="31" spans="1:4" s="6" customFormat="1" ht="31.5" x14ac:dyDescent="0.25">
      <c r="A31" s="5" t="s">
        <v>18</v>
      </c>
      <c r="B31" s="11">
        <f>B32</f>
        <v>7493.16</v>
      </c>
      <c r="C31" s="11">
        <f>C32</f>
        <v>3184.9770899999999</v>
      </c>
      <c r="D31" s="17">
        <f>C31/B31*100</f>
        <v>42.50512587479782</v>
      </c>
    </row>
    <row r="32" spans="1:4" ht="63" x14ac:dyDescent="0.25">
      <c r="A32" s="7" t="s">
        <v>62</v>
      </c>
      <c r="B32" s="12">
        <v>7493.16</v>
      </c>
      <c r="C32" s="12">
        <v>3184.9770899999999</v>
      </c>
      <c r="D32" s="16">
        <f t="shared" ref="D32:D65" si="2">C32/B32*100</f>
        <v>42.50512587479782</v>
      </c>
    </row>
    <row r="33" spans="1:4" s="6" customFormat="1" ht="15.75" x14ac:dyDescent="0.25">
      <c r="A33" s="5" t="s">
        <v>19</v>
      </c>
      <c r="B33" s="11">
        <f>SUM(B34:B37)</f>
        <v>229248.10647999999</v>
      </c>
      <c r="C33" s="11">
        <f>SUM(C34:C37)</f>
        <v>87701.879329999996</v>
      </c>
      <c r="D33" s="17">
        <f>C33/B33*100</f>
        <v>38.256315690725792</v>
      </c>
    </row>
    <row r="34" spans="1:4" ht="31.5" x14ac:dyDescent="0.25">
      <c r="A34" s="7" t="s">
        <v>35</v>
      </c>
      <c r="B34" s="12">
        <v>9308</v>
      </c>
      <c r="C34" s="12">
        <v>2946.3</v>
      </c>
      <c r="D34" s="16">
        <f t="shared" si="2"/>
        <v>31.653416415986253</v>
      </c>
    </row>
    <row r="35" spans="1:4" ht="15.75" x14ac:dyDescent="0.25">
      <c r="A35" s="7" t="s">
        <v>36</v>
      </c>
      <c r="B35" s="12">
        <v>12400</v>
      </c>
      <c r="C35" s="12">
        <v>6085.2794800000001</v>
      </c>
      <c r="D35" s="16">
        <f t="shared" si="2"/>
        <v>49.074834516129037</v>
      </c>
    </row>
    <row r="36" spans="1:4" ht="31.5" x14ac:dyDescent="0.25">
      <c r="A36" s="7" t="s">
        <v>37</v>
      </c>
      <c r="B36" s="12">
        <v>185592.26527999999</v>
      </c>
      <c r="C36" s="12">
        <v>72493.577489999996</v>
      </c>
      <c r="D36" s="16">
        <f t="shared" si="2"/>
        <v>39.060667415546725</v>
      </c>
    </row>
    <row r="37" spans="1:4" ht="31.5" x14ac:dyDescent="0.25">
      <c r="A37" s="7" t="s">
        <v>38</v>
      </c>
      <c r="B37" s="12">
        <v>21947.841199999999</v>
      </c>
      <c r="C37" s="12">
        <v>6176.7223599999998</v>
      </c>
      <c r="D37" s="16">
        <f t="shared" si="2"/>
        <v>28.142733053854975</v>
      </c>
    </row>
    <row r="38" spans="1:4" s="6" customFormat="1" ht="15.75" x14ac:dyDescent="0.25">
      <c r="A38" s="5" t="s">
        <v>20</v>
      </c>
      <c r="B38" s="11">
        <f>B39+B40+B41+B42</f>
        <v>104327.63052999999</v>
      </c>
      <c r="C38" s="11">
        <f>C39+C40+C41+C42</f>
        <v>47281.303500000002</v>
      </c>
      <c r="D38" s="17">
        <f>C38/B38*100</f>
        <v>45.320020458438378</v>
      </c>
    </row>
    <row r="39" spans="1:4" ht="15.75" x14ac:dyDescent="0.25">
      <c r="A39" s="7" t="s">
        <v>39</v>
      </c>
      <c r="B39" s="12">
        <v>1875</v>
      </c>
      <c r="C39" s="12">
        <v>853.14598000000001</v>
      </c>
      <c r="D39" s="16">
        <f t="shared" si="2"/>
        <v>45.501118933333338</v>
      </c>
    </row>
    <row r="40" spans="1:4" ht="15.75" x14ac:dyDescent="0.25">
      <c r="A40" s="7" t="s">
        <v>40</v>
      </c>
      <c r="B40" s="12">
        <v>34856.968070000003</v>
      </c>
      <c r="C40" s="12">
        <v>13178.21905</v>
      </c>
      <c r="D40" s="16">
        <f t="shared" si="2"/>
        <v>37.806555703684296</v>
      </c>
    </row>
    <row r="41" spans="1:4" ht="15.75" x14ac:dyDescent="0.25">
      <c r="A41" s="7" t="s">
        <v>41</v>
      </c>
      <c r="B41" s="12">
        <v>59295.66246</v>
      </c>
      <c r="C41" s="12">
        <v>29199.938470000001</v>
      </c>
      <c r="D41" s="16">
        <f t="shared" si="2"/>
        <v>49.244644985116508</v>
      </c>
    </row>
    <row r="42" spans="1:4" ht="31.5" x14ac:dyDescent="0.25">
      <c r="A42" s="7" t="s">
        <v>42</v>
      </c>
      <c r="B42" s="12">
        <v>8300</v>
      </c>
      <c r="C42" s="12">
        <v>4050</v>
      </c>
      <c r="D42" s="16">
        <f t="shared" si="2"/>
        <v>48.795180722891565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2610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2610</v>
      </c>
      <c r="D44" s="16"/>
    </row>
    <row r="45" spans="1:4" s="6" customFormat="1" ht="15.75" x14ac:dyDescent="0.25">
      <c r="A45" s="5" t="s">
        <v>21</v>
      </c>
      <c r="B45" s="11">
        <f>SUM(B46:B50)</f>
        <v>1639389.5734500003</v>
      </c>
      <c r="C45" s="11">
        <f>SUM(C46:C50)</f>
        <v>905866.55729999987</v>
      </c>
      <c r="D45" s="17">
        <f>C45/B45*100</f>
        <v>55.25633272106618</v>
      </c>
    </row>
    <row r="46" spans="1:4" ht="15.75" x14ac:dyDescent="0.25">
      <c r="A46" s="7" t="s">
        <v>43</v>
      </c>
      <c r="B46" s="12">
        <v>503642.91768000001</v>
      </c>
      <c r="C46" s="12">
        <v>267998.78003999998</v>
      </c>
      <c r="D46" s="16">
        <f t="shared" si="2"/>
        <v>53.212061687379588</v>
      </c>
    </row>
    <row r="47" spans="1:4" ht="15.75" x14ac:dyDescent="0.25">
      <c r="A47" s="7" t="s">
        <v>44</v>
      </c>
      <c r="B47" s="12">
        <v>896696.64028000005</v>
      </c>
      <c r="C47" s="12">
        <v>502815.71629999997</v>
      </c>
      <c r="D47" s="16">
        <f t="shared" si="2"/>
        <v>56.074227750311643</v>
      </c>
    </row>
    <row r="48" spans="1:4" ht="31.5" x14ac:dyDescent="0.25">
      <c r="A48" s="7" t="s">
        <v>59</v>
      </c>
      <c r="B48" s="12">
        <v>135782.29999999999</v>
      </c>
      <c r="C48" s="12">
        <v>78485.273209999999</v>
      </c>
      <c r="D48" s="16">
        <f t="shared" si="2"/>
        <v>57.802285872311785</v>
      </c>
    </row>
    <row r="49" spans="1:4" ht="31.5" x14ac:dyDescent="0.25">
      <c r="A49" s="7" t="s">
        <v>46</v>
      </c>
      <c r="B49" s="12">
        <v>17270</v>
      </c>
      <c r="C49" s="12">
        <v>10354.1667</v>
      </c>
      <c r="D49" s="16">
        <f t="shared" si="2"/>
        <v>59.95464215402432</v>
      </c>
    </row>
    <row r="50" spans="1:4" ht="15.75" x14ac:dyDescent="0.25">
      <c r="A50" s="8" t="s">
        <v>45</v>
      </c>
      <c r="B50" s="12">
        <v>85997.715490000002</v>
      </c>
      <c r="C50" s="12">
        <v>46212.621050000002</v>
      </c>
      <c r="D50" s="16">
        <f t="shared" si="2"/>
        <v>53.737033346395933</v>
      </c>
    </row>
    <row r="51" spans="1:4" s="6" customFormat="1" ht="15.75" x14ac:dyDescent="0.25">
      <c r="A51" s="5" t="s">
        <v>22</v>
      </c>
      <c r="B51" s="11">
        <f>B52</f>
        <v>127008.82617</v>
      </c>
      <c r="C51" s="11">
        <f>C52</f>
        <v>76226.560849999994</v>
      </c>
      <c r="D51" s="17">
        <f>C51/B51*100</f>
        <v>60.016743047425322</v>
      </c>
    </row>
    <row r="52" spans="1:4" ht="15.75" x14ac:dyDescent="0.25">
      <c r="A52" s="7" t="s">
        <v>47</v>
      </c>
      <c r="B52" s="12">
        <v>127008.82617</v>
      </c>
      <c r="C52" s="12">
        <v>76226.560849999994</v>
      </c>
      <c r="D52" s="16">
        <f t="shared" si="2"/>
        <v>60.016743047425322</v>
      </c>
    </row>
    <row r="53" spans="1:4" s="6" customFormat="1" ht="15.75" x14ac:dyDescent="0.25">
      <c r="A53" s="5" t="s">
        <v>56</v>
      </c>
      <c r="B53" s="11">
        <f>B54+B55+B56</f>
        <v>182639.19151</v>
      </c>
      <c r="C53" s="11">
        <f>C54+C55+C56</f>
        <v>94621.674899999998</v>
      </c>
      <c r="D53" s="17">
        <f>C53/B53*100</f>
        <v>51.807979501934668</v>
      </c>
    </row>
    <row r="54" spans="1:4" ht="15.75" x14ac:dyDescent="0.25">
      <c r="A54" s="7" t="s">
        <v>48</v>
      </c>
      <c r="B54" s="12">
        <v>3561.7063899999998</v>
      </c>
      <c r="C54" s="12">
        <v>1901.94937</v>
      </c>
      <c r="D54" s="16">
        <f t="shared" si="2"/>
        <v>53.399948275916145</v>
      </c>
    </row>
    <row r="55" spans="1:4" ht="31.5" x14ac:dyDescent="0.25">
      <c r="A55" s="7" t="s">
        <v>49</v>
      </c>
      <c r="B55" s="12">
        <v>18463.251</v>
      </c>
      <c r="C55" s="12">
        <v>1600</v>
      </c>
      <c r="D55" s="16">
        <f t="shared" si="2"/>
        <v>8.6658627995687212</v>
      </c>
    </row>
    <row r="56" spans="1:4" ht="15.75" x14ac:dyDescent="0.25">
      <c r="A56" s="7" t="s">
        <v>50</v>
      </c>
      <c r="B56" s="12">
        <v>160614.23412000001</v>
      </c>
      <c r="C56" s="12">
        <v>91119.725529999996</v>
      </c>
      <c r="D56" s="16">
        <f t="shared" si="2"/>
        <v>56.732036253973327</v>
      </c>
    </row>
    <row r="57" spans="1:4" s="6" customFormat="1" ht="15.75" x14ac:dyDescent="0.25">
      <c r="A57" s="5" t="s">
        <v>23</v>
      </c>
      <c r="B57" s="11">
        <f>B58+B59</f>
        <v>71894.962350000002</v>
      </c>
      <c r="C57" s="11">
        <f>C58+C59</f>
        <v>43148.795440000002</v>
      </c>
      <c r="D57" s="11">
        <f>C57/B57*100</f>
        <v>60.016437911104916</v>
      </c>
    </row>
    <row r="58" spans="1:4" ht="15.75" x14ac:dyDescent="0.25">
      <c r="A58" s="7" t="s">
        <v>51</v>
      </c>
      <c r="B58" s="12">
        <v>44929.101540000003</v>
      </c>
      <c r="C58" s="12">
        <v>25833.984820000001</v>
      </c>
      <c r="D58" s="16">
        <f>C58/B58*100</f>
        <v>57.499446760581719</v>
      </c>
    </row>
    <row r="59" spans="1:4" ht="15.75" x14ac:dyDescent="0.25">
      <c r="A59" s="7" t="s">
        <v>67</v>
      </c>
      <c r="B59" s="12">
        <v>26965.860809999998</v>
      </c>
      <c r="C59" s="12">
        <v>17314.81062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2804.92</v>
      </c>
      <c r="D60" s="16">
        <f t="shared" si="2"/>
        <v>49.998573975044565</v>
      </c>
    </row>
    <row r="61" spans="1:4" ht="15.75" x14ac:dyDescent="0.25">
      <c r="A61" s="7" t="s">
        <v>52</v>
      </c>
      <c r="B61" s="12">
        <v>4300</v>
      </c>
      <c r="C61" s="12">
        <v>2150</v>
      </c>
      <c r="D61" s="16">
        <f t="shared" si="2"/>
        <v>50</v>
      </c>
    </row>
    <row r="62" spans="1:4" ht="31.5" x14ac:dyDescent="0.25">
      <c r="A62" s="7" t="s">
        <v>53</v>
      </c>
      <c r="B62" s="12">
        <v>1310</v>
      </c>
      <c r="C62" s="12">
        <v>654.91999999999996</v>
      </c>
      <c r="D62" s="16">
        <f t="shared" si="2"/>
        <v>49.993893129770989</v>
      </c>
    </row>
    <row r="63" spans="1:4" s="6" customFormat="1" ht="47.25" x14ac:dyDescent="0.25">
      <c r="A63" s="5" t="s">
        <v>55</v>
      </c>
      <c r="B63" s="11">
        <f>B64+B65</f>
        <v>127696.4</v>
      </c>
      <c r="C63" s="11">
        <f>C64+C65</f>
        <v>76281.357999999993</v>
      </c>
      <c r="D63" s="17">
        <f>C63/B63*100</f>
        <v>59.736498444748634</v>
      </c>
    </row>
    <row r="64" spans="1:4" s="6" customFormat="1" ht="63" x14ac:dyDescent="0.25">
      <c r="A64" s="7" t="s">
        <v>54</v>
      </c>
      <c r="B64" s="12">
        <v>121956</v>
      </c>
      <c r="C64" s="12">
        <v>71140.957999999999</v>
      </c>
      <c r="D64" s="16">
        <f t="shared" si="2"/>
        <v>58.333298894683324</v>
      </c>
    </row>
    <row r="65" spans="1:4" s="6" customFormat="1" ht="31.5" x14ac:dyDescent="0.25">
      <c r="A65" s="7" t="s">
        <v>57</v>
      </c>
      <c r="B65" s="12">
        <v>5740.4</v>
      </c>
      <c r="C65" s="12">
        <v>5140.3999999999996</v>
      </c>
      <c r="D65" s="16">
        <f t="shared" si="2"/>
        <v>89.547766706152871</v>
      </c>
    </row>
    <row r="66" spans="1:4" ht="15.75" x14ac:dyDescent="0.25">
      <c r="A66" s="5" t="s">
        <v>25</v>
      </c>
      <c r="B66" s="11">
        <f>B63+B60+B57+B53+B51+B45+B38+B33+B31+B29+B22+B43</f>
        <v>2697607.3072100002</v>
      </c>
      <c r="C66" s="11">
        <f>C63+C60+C57+C53+C51+C45+C38+C33+C31+C29+C22+C43</f>
        <v>1431681.6352399997</v>
      </c>
      <c r="D66" s="17">
        <f>C66/B66*100</f>
        <v>53.072277473948425</v>
      </c>
    </row>
    <row r="67" spans="1:4" ht="15.75" x14ac:dyDescent="0.25">
      <c r="A67" s="5" t="s">
        <v>26</v>
      </c>
      <c r="B67" s="11">
        <f>B19-B66</f>
        <v>-76428.935220000334</v>
      </c>
      <c r="C67" s="11">
        <f>C19-C66</f>
        <v>76547.643210000359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2024-08-06T10:18:55Z</dcterms:modified>
</cp:coreProperties>
</file>