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10E9D741-C7A4-4DBA-A7A6-317515DFCFAF}" xr6:coauthVersionLast="45" xr6:coauthVersionMax="45" xr10:uidLastSave="{00000000-0000-0000-0000-000000000000}"/>
  <bookViews>
    <workbookView xWindow="8130" yWindow="1935" windowWidth="15855" windowHeight="13875" xr2:uid="{00000000-000D-0000-FFFF-FFFF00000000}"/>
  </bookViews>
  <sheets>
    <sheet name="район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5" i="3" l="1"/>
  <c r="C52" i="3" l="1"/>
  <c r="B52" i="3"/>
  <c r="D56" i="3"/>
  <c r="B60" i="3" l="1"/>
  <c r="C22" i="3" l="1"/>
  <c r="B22" i="3"/>
  <c r="D58" i="3" l="1"/>
  <c r="C57" i="3"/>
  <c r="B57" i="3"/>
  <c r="D57" i="3" l="1"/>
  <c r="D41" i="3" l="1"/>
  <c r="D23" i="3" l="1"/>
  <c r="D24" i="3"/>
  <c r="D26" i="3"/>
  <c r="D27" i="3"/>
  <c r="D29" i="3"/>
  <c r="D22" i="3"/>
  <c r="C42" i="3"/>
  <c r="D42" i="3"/>
  <c r="B42" i="3"/>
  <c r="D18" i="3" l="1"/>
  <c r="D16" i="3"/>
  <c r="D15" i="3"/>
  <c r="D14" i="3"/>
  <c r="D13" i="3"/>
  <c r="D12" i="3"/>
  <c r="D11" i="3"/>
  <c r="D10" i="3"/>
  <c r="D8" i="3"/>
  <c r="D7" i="3"/>
  <c r="D6" i="3"/>
  <c r="D31" i="3"/>
  <c r="D36" i="3"/>
  <c r="D35" i="3"/>
  <c r="D34" i="3"/>
  <c r="D33" i="3"/>
  <c r="D40" i="3"/>
  <c r="D39" i="3"/>
  <c r="D38" i="3"/>
  <c r="D49" i="3"/>
  <c r="D48" i="3"/>
  <c r="D47" i="3"/>
  <c r="D46" i="3"/>
  <c r="D45" i="3"/>
  <c r="D51" i="3"/>
  <c r="D55" i="3"/>
  <c r="D54" i="3"/>
  <c r="D53" i="3"/>
  <c r="D62" i="3"/>
  <c r="D61" i="3"/>
  <c r="C5" i="3"/>
  <c r="C19" i="3" s="1"/>
  <c r="B5" i="3"/>
  <c r="C44" i="3"/>
  <c r="B44" i="3"/>
  <c r="C32" i="3"/>
  <c r="B32" i="3"/>
  <c r="D32" i="3" l="1"/>
  <c r="D44" i="3"/>
  <c r="D5" i="3"/>
  <c r="B19" i="3"/>
  <c r="C63" i="3"/>
  <c r="B63" i="3"/>
  <c r="D64" i="3"/>
  <c r="B37" i="3"/>
  <c r="C28" i="3"/>
  <c r="B28" i="3"/>
  <c r="C60" i="3"/>
  <c r="C50" i="3"/>
  <c r="B50" i="3"/>
  <c r="C37" i="3"/>
  <c r="C30" i="3"/>
  <c r="B30" i="3"/>
  <c r="D28" i="3" l="1"/>
  <c r="B66" i="3"/>
  <c r="C66" i="3"/>
  <c r="C67" i="3" s="1"/>
  <c r="D60" i="3"/>
  <c r="D30" i="3"/>
  <c r="D37" i="3"/>
  <c r="D63" i="3"/>
  <c r="D52" i="3"/>
  <c r="D50" i="3"/>
  <c r="D19" i="3"/>
  <c r="B67" i="3" l="1"/>
  <c r="D66" i="3"/>
</calcChain>
</file>

<file path=xl/sharedStrings.xml><?xml version="1.0" encoding="utf-8"?>
<sst xmlns="http://schemas.openxmlformats.org/spreadsheetml/2006/main" count="69" uniqueCount="69">
  <si>
    <t>Наименование</t>
  </si>
  <si>
    <t>% исполнения</t>
  </si>
  <si>
    <t>ДОХОДЫ</t>
  </si>
  <si>
    <t>НАЛОГОВЫЕ И НЕНАЛОГОВЫЕ ДОХОДЫ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</si>
  <si>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</si>
  <si>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</si>
  <si>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</si>
  <si>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</si>
  <si>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муниципальной собственности</t>
  </si>
  <si>
    <t>Плата за негативное воздействие на окружающую среду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</si>
  <si>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</si>
  <si>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</si>
  <si>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</si>
  <si>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</si>
  <si>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ИТОГО доходов</t>
  </si>
  <si>
    <t>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</si>
  <si>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</si>
  <si>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</si>
  <si>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</si>
  <si>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</si>
  <si>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</si>
  <si>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</si>
  <si>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Физическая культура и спорт</t>
  </si>
  <si>
    <t>Средство массовой информации</t>
  </si>
  <si>
    <t>ИТОГО расходов</t>
  </si>
  <si>
    <t>ДЕФИЦИТ (-) / ПРОФИЦИТ (+)</t>
  </si>
  <si>
    <t>(тыс.руб)</t>
  </si>
  <si>
    <t>Налоги, сборы и регулярные платежи за пользование природными ресурсами</t>
  </si>
  <si>
    <t>Доходы от оказания платных услуг (работ) и компенсации затрат государства</t>
  </si>
  <si>
    <t>0103-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</si>
  <si>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0104 -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</si>
  <si>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0111 - Резервные фонды</t>
  </si>
  <si>
    <t>0113 - Другие общегосударственные вопросы</t>
  </si>
  <si>
    <t>0203 - Мобилизационная и вневойсковая подготовка</t>
  </si>
  <si>
    <t>0405 - Сельское хозяйство и рыболовство</t>
  </si>
  <si>
    <t>0408 - Транспорт</t>
  </si>
  <si>
    <t>0409 - Дорожное хозяйство (дорожные фонды)</t>
  </si>
  <si>
    <t>0412 - Другие вопросы в области национальной экономики</t>
  </si>
  <si>
    <t>0501 - Жилищное хозяйство</t>
  </si>
  <si>
    <t>0502 - Коммунальное хозяйство</t>
  </si>
  <si>
    <t>0503 - Благоустройство</t>
  </si>
  <si>
    <t>0505 - Другие вопросы в области жилищно-коммунального хозяйства</t>
  </si>
  <si>
    <t>0701 - Дошкольное образование</t>
  </si>
  <si>
    <t>0702 - Общее образование</t>
  </si>
  <si>
    <t>0709 - Другие вопросы в области образования</t>
  </si>
  <si>
    <t>0707 - Молодежная политика и оздоровление детей</t>
  </si>
  <si>
    <t>0801 - Культура</t>
  </si>
  <si>
    <t>1001 - Пенсионное обеспечение</t>
  </si>
  <si>
    <t>1003 - Социальное обеспечение населения</t>
  </si>
  <si>
    <t>1004 - Охрана семьи и детства</t>
  </si>
  <si>
    <t>1101 - Физическая культура</t>
  </si>
  <si>
    <t>1201 - Телевидение и радиовещание</t>
  </si>
  <si>
    <t>1202 - Периодическая печать и издательства</t>
  </si>
  <si>
    <t>1401 - Дотации на выравнивание бюджетной обеспеченности субъектов Российской Федерации и муниципальных образований</t>
  </si>
  <si>
    <t>Социальная политика</t>
  </si>
  <si>
    <t>1403 - Прочие межбюджетные трансферты общего характера</t>
  </si>
  <si>
    <t>Акцизы по подакцизным товарам (продукции), производимым на территории Российской Федерации</t>
  </si>
  <si>
    <t>0703- Дополнительное образование детей</t>
  </si>
  <si>
    <t>Охрана окружающей среды</t>
  </si>
  <si>
    <t>0605 - Другие вопросы в области охраны окружающей среды</t>
  </si>
  <si>
    <t>0310 - Защита населения и территории от чрезвычайных ситуаций природного и техногенного характера, пожарная безопасность</t>
  </si>
  <si>
    <t>0105 - Судебная систем</t>
  </si>
  <si>
    <t>1103 - Спорт высших достижений</t>
  </si>
  <si>
    <t>План на 2025 год</t>
  </si>
  <si>
    <t>Отчет за текущий период 2025 года</t>
  </si>
  <si>
    <t>Культура, кинематография</t>
  </si>
  <si>
    <t>Межбюджетные трансферты общего характера бюджетам бюджетной системы Российской Федерации</t>
  </si>
  <si>
    <t>1006 - Другие вопросы в области социальной политики</t>
  </si>
  <si>
    <t>Отчет об исполнении  бюджета муниципального  района Мелеузовский район Республики Башкортостан за август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</si>
</sst>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wrapText="1" shrinkToFit="1"/>
    </xf>
    <xf numFmtId="0" fontId="2" fillId="0" borderId="0" xfId="0" applyFont="1" applyFill="1"/>
    <xf numFmtId="49" fontId="3" fillId="0" borderId="1" xfId="0" applyNumberFormat="1" applyFont="1" applyFill="1" applyBorder="1" applyAlignment="1">
      <alignment wrapText="1" shrinkToFit="1"/>
    </xf>
    <xf numFmtId="49" fontId="3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/>
    <xf numFmtId="2" fontId="1" fillId="0" borderId="1" xfId="0" applyNumberFormat="1" applyFont="1" applyFill="1" applyBorder="1" applyAlignment="1">
      <alignment wrapText="1"/>
    </xf>
    <xf numFmtId="2" fontId="4" fillId="0" borderId="1" xfId="0" applyNumberFormat="1" applyFont="1" applyFill="1" applyBorder="1"/>
    <xf numFmtId="2" fontId="3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164" fontId="6" fillId="0" borderId="1" xfId="0" applyNumberFormat="1" applyFont="1" applyBorder="1" applyAlignment="1">
      <alignment horizontal="right"/>
    </xf>
    <xf numFmtId="164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"/>
  <sheetViews>
    <sheetView tabSelected="1" topLeftCell="A55" zoomScaleNormal="100" workbookViewId="0">
      <selection activeCell="C70" sqref="C70"/>
    </sheetView>
  </sheetViews>
  <sheetFormatPr defaultColWidth="9.140625" defaultRowHeight="15" x14ac:dyDescent="0.25"/>
  <cols>
    <col min="1" max="1" width="84.140625" style="2" customWidth="1"/>
    <col min="2" max="2" width="22.5703125" style="1" customWidth="1"/>
    <col min="3" max="3" width="17.42578125" style="1" customWidth="1"/>
    <col min="4" max="4" width="15.140625" style="1" customWidth="1"/>
    <col min="5" max="16384" width="9.140625" style="1"/>
  </cols>
  <sheetData>
    <row r="1" spans="1:4" ht="39" customHeight="1" x14ac:dyDescent="0.25">
      <c r="A1" s="22" t="s">
        <v>68</v>
      </c>
      <c r="B1" s="22"/>
      <c r="C1" s="22"/>
      <c r="D1" s="22"/>
    </row>
    <row r="2" spans="1:4" x14ac:dyDescent="0.25">
      <c r="D2" s="3" t="s">
        <v>26</v>
      </c>
    </row>
    <row r="3" spans="1:4" ht="57" x14ac:dyDescent="0.25">
      <c r="A3" s="9" t="s">
        <v>0</v>
      </c>
      <c r="B3" s="10" t="s">
        <v>63</v>
      </c>
      <c r="C3" s="10" t="s">
        <v>64</v>
      </c>
      <c r="D3" s="10" t="s">
        <v>1</v>
      </c>
    </row>
    <row r="4" spans="1:4" s="6" customFormat="1" ht="15.75" x14ac:dyDescent="0.25">
      <c r="A4" s="5" t="s">
        <v>2</v>
      </c>
      <c r="B4" s="4"/>
      <c r="C4" s="4"/>
      <c r="D4" s="14"/>
    </row>
    <row r="5" spans="1:4" s="6" customFormat="1" ht="15.75" x14ac:dyDescent="0.25">
      <c r="A5" s="5" t="s">
        <v>3</v>
      </c>
      <c r="B5" s="13">
        <f>SUM(B6:B17)</f>
        <v>1229520</v>
      </c>
      <c r="C5" s="17">
        <f>SUM(C6:C17)</f>
        <v>851203.14508999989</v>
      </c>
      <c r="D5" s="15">
        <f>C5/B5*100</f>
        <v>69.230524520951249</v>
      </c>
    </row>
    <row r="6" spans="1:4" ht="15.75" x14ac:dyDescent="0.25">
      <c r="A6" s="7" t="s">
        <v>4</v>
      </c>
      <c r="B6" s="18">
        <v>687907</v>
      </c>
      <c r="C6" s="19">
        <v>404580.54586999997</v>
      </c>
      <c r="D6" s="14">
        <f t="shared" ref="D6:D18" si="0">C6/B6*100</f>
        <v>58.81326194819939</v>
      </c>
    </row>
    <row r="7" spans="1:4" ht="31.5" x14ac:dyDescent="0.25">
      <c r="A7" s="7" t="s">
        <v>56</v>
      </c>
      <c r="B7" s="18">
        <v>35414</v>
      </c>
      <c r="C7" s="19">
        <v>21700.44112</v>
      </c>
      <c r="D7" s="14">
        <f t="shared" si="0"/>
        <v>61.27644750663579</v>
      </c>
    </row>
    <row r="8" spans="1:4" ht="15.75" x14ac:dyDescent="0.25">
      <c r="A8" s="7" t="s">
        <v>5</v>
      </c>
      <c r="B8" s="18">
        <v>294039</v>
      </c>
      <c r="C8" s="19">
        <v>258616.56232</v>
      </c>
      <c r="D8" s="14">
        <f t="shared" si="0"/>
        <v>87.953149861072859</v>
      </c>
    </row>
    <row r="9" spans="1:4" ht="15.75" x14ac:dyDescent="0.25">
      <c r="A9" s="7" t="s">
        <v>6</v>
      </c>
      <c r="B9" s="18">
        <v>21554</v>
      </c>
      <c r="C9" s="19">
        <v>17901.896280000001</v>
      </c>
      <c r="D9" s="14"/>
    </row>
    <row r="10" spans="1:4" ht="15.75" x14ac:dyDescent="0.25">
      <c r="A10" s="7" t="s">
        <v>27</v>
      </c>
      <c r="B10" s="18">
        <v>5434</v>
      </c>
      <c r="C10" s="19">
        <v>1803.1328000000001</v>
      </c>
      <c r="D10" s="14">
        <f t="shared" si="0"/>
        <v>33.182421788737585</v>
      </c>
    </row>
    <row r="11" spans="1:4" ht="15.75" x14ac:dyDescent="0.25">
      <c r="A11" s="7" t="s">
        <v>7</v>
      </c>
      <c r="B11" s="18">
        <v>55341</v>
      </c>
      <c r="C11" s="19">
        <v>28051.26931</v>
      </c>
      <c r="D11" s="14">
        <f t="shared" si="0"/>
        <v>50.688041976111741</v>
      </c>
    </row>
    <row r="12" spans="1:4" ht="31.5" x14ac:dyDescent="0.25">
      <c r="A12" s="7" t="s">
        <v>8</v>
      </c>
      <c r="B12" s="18">
        <v>93266</v>
      </c>
      <c r="C12" s="19">
        <v>61857.129079999999</v>
      </c>
      <c r="D12" s="14">
        <f t="shared" si="0"/>
        <v>66.323342997448151</v>
      </c>
    </row>
    <row r="13" spans="1:4" ht="15.75" x14ac:dyDescent="0.25">
      <c r="A13" s="7" t="s">
        <v>9</v>
      </c>
      <c r="B13" s="18">
        <v>10705</v>
      </c>
      <c r="C13" s="19">
        <v>4809.8374199999998</v>
      </c>
      <c r="D13" s="14">
        <f t="shared" si="0"/>
        <v>44.930755908453989</v>
      </c>
    </row>
    <row r="14" spans="1:4" ht="15.75" x14ac:dyDescent="0.25">
      <c r="A14" s="7" t="s">
        <v>28</v>
      </c>
      <c r="B14" s="18">
        <v>5650</v>
      </c>
      <c r="C14" s="19">
        <v>6916.2595099999999</v>
      </c>
      <c r="D14" s="14">
        <f t="shared" si="0"/>
        <v>122.41167274336281</v>
      </c>
    </row>
    <row r="15" spans="1:4" ht="15.75" x14ac:dyDescent="0.25">
      <c r="A15" s="7" t="s">
        <v>10</v>
      </c>
      <c r="B15" s="18">
        <v>14832</v>
      </c>
      <c r="C15" s="19">
        <v>40539.124360000002</v>
      </c>
      <c r="D15" s="14">
        <f t="shared" si="0"/>
        <v>273.32203586839267</v>
      </c>
    </row>
    <row r="16" spans="1:4" ht="15.75" x14ac:dyDescent="0.25">
      <c r="A16" s="7" t="s">
        <v>11</v>
      </c>
      <c r="B16" s="18">
        <v>1728</v>
      </c>
      <c r="C16" s="19">
        <v>1483.0908899999999</v>
      </c>
      <c r="D16" s="14">
        <f t="shared" si="0"/>
        <v>85.82701909722222</v>
      </c>
    </row>
    <row r="17" spans="1:4" ht="15.75" x14ac:dyDescent="0.25">
      <c r="A17" s="7" t="s">
        <v>12</v>
      </c>
      <c r="B17" s="18">
        <v>3650</v>
      </c>
      <c r="C17" s="19">
        <v>2943.8561300000001</v>
      </c>
      <c r="D17" s="14">
        <v>0</v>
      </c>
    </row>
    <row r="18" spans="1:4" s="6" customFormat="1" ht="15.75" x14ac:dyDescent="0.25">
      <c r="A18" s="5" t="s">
        <v>13</v>
      </c>
      <c r="B18" s="18">
        <v>1737043.75079</v>
      </c>
      <c r="C18" s="19">
        <v>1025345.87168</v>
      </c>
      <c r="D18" s="14">
        <f t="shared" si="0"/>
        <v>59.028212226299836</v>
      </c>
    </row>
    <row r="19" spans="1:4" s="6" customFormat="1" ht="15.75" x14ac:dyDescent="0.25">
      <c r="A19" s="5" t="s">
        <v>14</v>
      </c>
      <c r="B19" s="20">
        <f>B18+B5</f>
        <v>2966563.75079</v>
      </c>
      <c r="C19" s="21">
        <f>C18+C5</f>
        <v>1876549.0167699999</v>
      </c>
      <c r="D19" s="15">
        <f>C19/B19*100</f>
        <v>63.256655659945693</v>
      </c>
    </row>
    <row r="20" spans="1:4" ht="15.75" x14ac:dyDescent="0.25">
      <c r="A20" s="7"/>
      <c r="B20" s="12"/>
      <c r="C20" s="12"/>
      <c r="D20" s="14"/>
    </row>
    <row r="21" spans="1:4" s="6" customFormat="1" ht="15.75" x14ac:dyDescent="0.25">
      <c r="A21" s="5" t="s">
        <v>15</v>
      </c>
      <c r="B21" s="11"/>
      <c r="C21" s="11"/>
      <c r="D21" s="14"/>
    </row>
    <row r="22" spans="1:4" s="6" customFormat="1" ht="15.75" x14ac:dyDescent="0.25">
      <c r="A22" s="5" t="s">
        <v>16</v>
      </c>
      <c r="B22" s="11">
        <f>B23+B24+B25+B26+B27</f>
        <v>251012.83276000002</v>
      </c>
      <c r="C22" s="11">
        <f>C23+C24+C25+C26+C27</f>
        <v>145431.25962999999</v>
      </c>
      <c r="D22" s="15">
        <f t="shared" ref="D22:D29" si="1">C22/B22*100</f>
        <v>57.937778730639899</v>
      </c>
    </row>
    <row r="23" spans="1:4" ht="47.25" x14ac:dyDescent="0.25">
      <c r="A23" s="7" t="s">
        <v>29</v>
      </c>
      <c r="B23" s="12">
        <v>5633</v>
      </c>
      <c r="C23" s="12">
        <v>3861.0513799999999</v>
      </c>
      <c r="D23" s="16">
        <f t="shared" si="1"/>
        <v>68.5434294336943</v>
      </c>
    </row>
    <row r="24" spans="1:4" ht="47.25" x14ac:dyDescent="0.25">
      <c r="A24" s="7" t="s">
        <v>30</v>
      </c>
      <c r="B24" s="12">
        <v>138173.90567000001</v>
      </c>
      <c r="C24" s="12">
        <v>94086.465049999999</v>
      </c>
      <c r="D24" s="16">
        <f t="shared" si="1"/>
        <v>68.092788282836992</v>
      </c>
    </row>
    <row r="25" spans="1:4" ht="15.75" x14ac:dyDescent="0.25">
      <c r="A25" s="7" t="s">
        <v>61</v>
      </c>
      <c r="B25" s="12">
        <v>18.100000000000001</v>
      </c>
      <c r="C25" s="12">
        <v>0</v>
      </c>
      <c r="D25" s="16"/>
    </row>
    <row r="26" spans="1:4" ht="15.75" x14ac:dyDescent="0.25">
      <c r="A26" s="7" t="s">
        <v>31</v>
      </c>
      <c r="B26" s="12">
        <v>1200</v>
      </c>
      <c r="C26" s="12">
        <v>0</v>
      </c>
      <c r="D26" s="16">
        <f t="shared" si="1"/>
        <v>0</v>
      </c>
    </row>
    <row r="27" spans="1:4" ht="15.75" x14ac:dyDescent="0.25">
      <c r="A27" s="7" t="s">
        <v>32</v>
      </c>
      <c r="B27" s="12">
        <v>105987.82709000001</v>
      </c>
      <c r="C27" s="12">
        <v>47483.743199999997</v>
      </c>
      <c r="D27" s="16">
        <f t="shared" si="1"/>
        <v>44.801129057659594</v>
      </c>
    </row>
    <row r="28" spans="1:4" s="6" customFormat="1" ht="15.75" x14ac:dyDescent="0.25">
      <c r="A28" s="5" t="s">
        <v>17</v>
      </c>
      <c r="B28" s="11">
        <f>B29</f>
        <v>3497.9</v>
      </c>
      <c r="C28" s="11">
        <f>C29</f>
        <v>2623.4250000000002</v>
      </c>
      <c r="D28" s="15">
        <f t="shared" si="1"/>
        <v>75</v>
      </c>
    </row>
    <row r="29" spans="1:4" ht="15.75" x14ac:dyDescent="0.25">
      <c r="A29" s="7" t="s">
        <v>33</v>
      </c>
      <c r="B29" s="12">
        <v>3497.9</v>
      </c>
      <c r="C29" s="12">
        <v>2623.4250000000002</v>
      </c>
      <c r="D29" s="15">
        <f t="shared" si="1"/>
        <v>75</v>
      </c>
    </row>
    <row r="30" spans="1:4" s="6" customFormat="1" ht="15.75" x14ac:dyDescent="0.25">
      <c r="A30" s="5" t="s">
        <v>18</v>
      </c>
      <c r="B30" s="11">
        <f>B31</f>
        <v>12141</v>
      </c>
      <c r="C30" s="11">
        <f>C31</f>
        <v>4492.4105600000003</v>
      </c>
      <c r="D30" s="15">
        <f>C30/B30*100</f>
        <v>37.001981385388355</v>
      </c>
    </row>
    <row r="31" spans="1:4" ht="31.5" x14ac:dyDescent="0.25">
      <c r="A31" s="7" t="s">
        <v>60</v>
      </c>
      <c r="B31" s="12">
        <v>12141</v>
      </c>
      <c r="C31" s="12">
        <v>4492.4105600000003</v>
      </c>
      <c r="D31" s="14">
        <f t="shared" ref="D31:D65" si="2">C31/B31*100</f>
        <v>37.001981385388355</v>
      </c>
    </row>
    <row r="32" spans="1:4" s="6" customFormat="1" ht="15.75" x14ac:dyDescent="0.25">
      <c r="A32" s="5" t="s">
        <v>19</v>
      </c>
      <c r="B32" s="11">
        <f>SUM(B33:B36)</f>
        <v>250118.08926000001</v>
      </c>
      <c r="C32" s="11">
        <f>SUM(C33:C36)</f>
        <v>129771.64353</v>
      </c>
      <c r="D32" s="15">
        <f>C32/B32*100</f>
        <v>51.884149568686823</v>
      </c>
    </row>
    <row r="33" spans="1:4" ht="15.75" x14ac:dyDescent="0.25">
      <c r="A33" s="7" t="s">
        <v>34</v>
      </c>
      <c r="B33" s="12">
        <v>3512.6266599999999</v>
      </c>
      <c r="C33" s="12">
        <v>2419.9226600000002</v>
      </c>
      <c r="D33" s="14">
        <f t="shared" si="2"/>
        <v>68.892111067676069</v>
      </c>
    </row>
    <row r="34" spans="1:4" ht="15.75" x14ac:dyDescent="0.25">
      <c r="A34" s="7" t="s">
        <v>35</v>
      </c>
      <c r="B34" s="12">
        <v>12400</v>
      </c>
      <c r="C34" s="12">
        <v>7172.8202000000001</v>
      </c>
      <c r="D34" s="14">
        <f t="shared" si="2"/>
        <v>57.845324193548386</v>
      </c>
    </row>
    <row r="35" spans="1:4" ht="15.75" x14ac:dyDescent="0.25">
      <c r="A35" s="7" t="s">
        <v>36</v>
      </c>
      <c r="B35" s="12">
        <v>212180.4626</v>
      </c>
      <c r="C35" s="12">
        <v>112958.96083</v>
      </c>
      <c r="D35" s="14">
        <f t="shared" si="2"/>
        <v>53.237211120115632</v>
      </c>
    </row>
    <row r="36" spans="1:4" ht="15.75" x14ac:dyDescent="0.25">
      <c r="A36" s="7" t="s">
        <v>37</v>
      </c>
      <c r="B36" s="12">
        <v>22025</v>
      </c>
      <c r="C36" s="12">
        <v>7219.93984</v>
      </c>
      <c r="D36" s="14">
        <f t="shared" si="2"/>
        <v>32.78065761634506</v>
      </c>
    </row>
    <row r="37" spans="1:4" s="6" customFormat="1" ht="15.75" x14ac:dyDescent="0.25">
      <c r="A37" s="5" t="s">
        <v>20</v>
      </c>
      <c r="B37" s="11">
        <f>B38+B39+B40+B41</f>
        <v>114191.58742</v>
      </c>
      <c r="C37" s="11">
        <f>C38+C39+C40+C41</f>
        <v>78799.055090000009</v>
      </c>
      <c r="D37" s="15">
        <f>C37/B37*100</f>
        <v>69.006007246553793</v>
      </c>
    </row>
    <row r="38" spans="1:4" ht="15.75" x14ac:dyDescent="0.25">
      <c r="A38" s="7" t="s">
        <v>38</v>
      </c>
      <c r="B38" s="12">
        <v>2210</v>
      </c>
      <c r="C38" s="12">
        <v>1555.8162299999999</v>
      </c>
      <c r="D38" s="14">
        <f t="shared" si="2"/>
        <v>70.39892443438913</v>
      </c>
    </row>
    <row r="39" spans="1:4" ht="15.75" x14ac:dyDescent="0.25">
      <c r="A39" s="7" t="s">
        <v>39</v>
      </c>
      <c r="B39" s="12">
        <v>62601.718780000003</v>
      </c>
      <c r="C39" s="12">
        <v>36821.019180000003</v>
      </c>
      <c r="D39" s="14">
        <f t="shared" si="2"/>
        <v>58.817904520160845</v>
      </c>
    </row>
    <row r="40" spans="1:4" ht="15.75" x14ac:dyDescent="0.25">
      <c r="A40" s="7" t="s">
        <v>40</v>
      </c>
      <c r="B40" s="12">
        <v>42699.868640000001</v>
      </c>
      <c r="C40" s="12">
        <v>34752.219680000002</v>
      </c>
      <c r="D40" s="14">
        <f t="shared" si="2"/>
        <v>81.387181710074699</v>
      </c>
    </row>
    <row r="41" spans="1:4" ht="15.75" x14ac:dyDescent="0.25">
      <c r="A41" s="7" t="s">
        <v>41</v>
      </c>
      <c r="B41" s="12">
        <v>6680</v>
      </c>
      <c r="C41" s="12">
        <v>5670</v>
      </c>
      <c r="D41" s="14">
        <f t="shared" si="2"/>
        <v>84.880239520958085</v>
      </c>
    </row>
    <row r="42" spans="1:4" s="6" customFormat="1" ht="15.75" x14ac:dyDescent="0.25">
      <c r="A42" s="5" t="s">
        <v>58</v>
      </c>
      <c r="B42" s="11">
        <f>B43</f>
        <v>12000</v>
      </c>
      <c r="C42" s="11">
        <f t="shared" ref="C42:D42" si="3">C43</f>
        <v>201</v>
      </c>
      <c r="D42" s="11">
        <f t="shared" si="3"/>
        <v>0</v>
      </c>
    </row>
    <row r="43" spans="1:4" ht="15.75" x14ac:dyDescent="0.25">
      <c r="A43" s="7" t="s">
        <v>59</v>
      </c>
      <c r="B43" s="12">
        <v>12000</v>
      </c>
      <c r="C43" s="12">
        <v>201</v>
      </c>
      <c r="D43" s="14"/>
    </row>
    <row r="44" spans="1:4" s="6" customFormat="1" ht="15.75" x14ac:dyDescent="0.25">
      <c r="A44" s="5" t="s">
        <v>21</v>
      </c>
      <c r="B44" s="11">
        <f>SUM(B45:B49)</f>
        <v>1873508.3691100001</v>
      </c>
      <c r="C44" s="11">
        <f>SUM(C45:C49)</f>
        <v>1163899.8810800002</v>
      </c>
      <c r="D44" s="15">
        <f>C44/B44*100</f>
        <v>62.124082297689675</v>
      </c>
    </row>
    <row r="45" spans="1:4" ht="15.75" x14ac:dyDescent="0.25">
      <c r="A45" s="7" t="s">
        <v>42</v>
      </c>
      <c r="B45" s="12">
        <v>537557.66168000002</v>
      </c>
      <c r="C45" s="12">
        <v>309410.73953000002</v>
      </c>
      <c r="D45" s="14">
        <f t="shared" si="2"/>
        <v>57.558614003010447</v>
      </c>
    </row>
    <row r="46" spans="1:4" ht="15.75" x14ac:dyDescent="0.25">
      <c r="A46" s="7" t="s">
        <v>43</v>
      </c>
      <c r="B46" s="12">
        <v>1058861.58216</v>
      </c>
      <c r="C46" s="12">
        <v>677843.94001999998</v>
      </c>
      <c r="D46" s="14">
        <f t="shared" si="2"/>
        <v>64.016293672422037</v>
      </c>
    </row>
    <row r="47" spans="1:4" ht="15.75" x14ac:dyDescent="0.25">
      <c r="A47" s="7" t="s">
        <v>57</v>
      </c>
      <c r="B47" s="12">
        <v>153918.6</v>
      </c>
      <c r="C47" s="12">
        <v>101846.632</v>
      </c>
      <c r="D47" s="14">
        <f t="shared" si="2"/>
        <v>66.169151746442594</v>
      </c>
    </row>
    <row r="48" spans="1:4" ht="15.75" x14ac:dyDescent="0.25">
      <c r="A48" s="7" t="s">
        <v>45</v>
      </c>
      <c r="B48" s="12">
        <v>18755.629000000001</v>
      </c>
      <c r="C48" s="12">
        <v>12580.164000000001</v>
      </c>
      <c r="D48" s="14">
        <f t="shared" si="2"/>
        <v>67.074071469423927</v>
      </c>
    </row>
    <row r="49" spans="1:4" ht="15.75" x14ac:dyDescent="0.25">
      <c r="A49" s="8" t="s">
        <v>44</v>
      </c>
      <c r="B49" s="12">
        <v>104414.89627</v>
      </c>
      <c r="C49" s="12">
        <v>62218.405530000004</v>
      </c>
      <c r="D49" s="14">
        <f t="shared" si="2"/>
        <v>59.587671637496328</v>
      </c>
    </row>
    <row r="50" spans="1:4" s="6" customFormat="1" ht="15.75" x14ac:dyDescent="0.25">
      <c r="A50" s="5" t="s">
        <v>65</v>
      </c>
      <c r="B50" s="11">
        <f>B51</f>
        <v>142309.38555000001</v>
      </c>
      <c r="C50" s="11">
        <f>C51</f>
        <v>92529.009139999995</v>
      </c>
      <c r="D50" s="15">
        <f>C50/B50*100</f>
        <v>65.019611167873521</v>
      </c>
    </row>
    <row r="51" spans="1:4" ht="15.75" x14ac:dyDescent="0.25">
      <c r="A51" s="7" t="s">
        <v>46</v>
      </c>
      <c r="B51" s="12">
        <v>142309.38555000001</v>
      </c>
      <c r="C51" s="12">
        <v>92529.009139999995</v>
      </c>
      <c r="D51" s="14">
        <f t="shared" si="2"/>
        <v>65.019611167873521</v>
      </c>
    </row>
    <row r="52" spans="1:4" s="6" customFormat="1" ht="15.75" x14ac:dyDescent="0.25">
      <c r="A52" s="5" t="s">
        <v>54</v>
      </c>
      <c r="B52" s="11">
        <f>B53+B54+B55+B56</f>
        <v>259713.84900000002</v>
      </c>
      <c r="C52" s="11">
        <f>C53+C54+C55+C56</f>
        <v>156623.98926000003</v>
      </c>
      <c r="D52" s="15">
        <f>C52/B52*100</f>
        <v>60.306367898001476</v>
      </c>
    </row>
    <row r="53" spans="1:4" ht="15.75" x14ac:dyDescent="0.25">
      <c r="A53" s="7" t="s">
        <v>47</v>
      </c>
      <c r="B53" s="12">
        <v>4568.5271300000004</v>
      </c>
      <c r="C53" s="12">
        <v>2652.7351699999999</v>
      </c>
      <c r="D53" s="14">
        <f t="shared" si="2"/>
        <v>58.065435413097774</v>
      </c>
    </row>
    <row r="54" spans="1:4" ht="15.75" x14ac:dyDescent="0.25">
      <c r="A54" s="7" t="s">
        <v>48</v>
      </c>
      <c r="B54" s="12">
        <v>88651.714000000007</v>
      </c>
      <c r="C54" s="12">
        <v>58000</v>
      </c>
      <c r="D54" s="14">
        <f t="shared" si="2"/>
        <v>65.424566974531359</v>
      </c>
    </row>
    <row r="55" spans="1:4" ht="15.75" x14ac:dyDescent="0.25">
      <c r="A55" s="7" t="s">
        <v>49</v>
      </c>
      <c r="B55" s="12">
        <v>157493.60787000001</v>
      </c>
      <c r="C55" s="12">
        <v>95763.834740000006</v>
      </c>
      <c r="D55" s="14">
        <f t="shared" si="2"/>
        <v>60.804902519628847</v>
      </c>
    </row>
    <row r="56" spans="1:4" ht="15.75" x14ac:dyDescent="0.25">
      <c r="A56" s="7" t="s">
        <v>67</v>
      </c>
      <c r="B56" s="12">
        <v>9000</v>
      </c>
      <c r="C56" s="12">
        <v>207.41935000000001</v>
      </c>
      <c r="D56" s="14">
        <f t="shared" ref="D56" si="4">C56/B56*100</f>
        <v>2.3046594444444448</v>
      </c>
    </row>
    <row r="57" spans="1:4" s="6" customFormat="1" ht="15.75" x14ac:dyDescent="0.25">
      <c r="A57" s="5" t="s">
        <v>22</v>
      </c>
      <c r="B57" s="11">
        <f>B58+B59</f>
        <v>94785.163390000002</v>
      </c>
      <c r="C57" s="11">
        <f>C58+C59</f>
        <v>59960.321100000001</v>
      </c>
      <c r="D57" s="11">
        <f>C57/B57*100</f>
        <v>63.259184196675577</v>
      </c>
    </row>
    <row r="58" spans="1:4" ht="15.75" x14ac:dyDescent="0.25">
      <c r="A58" s="7" t="s">
        <v>50</v>
      </c>
      <c r="B58" s="12">
        <v>36820.597099999999</v>
      </c>
      <c r="C58" s="12">
        <v>18677.701099999998</v>
      </c>
      <c r="D58" s="14">
        <f>C58/B58*100</f>
        <v>50.726230889938492</v>
      </c>
    </row>
    <row r="59" spans="1:4" ht="15.75" x14ac:dyDescent="0.25">
      <c r="A59" s="7" t="s">
        <v>62</v>
      </c>
      <c r="B59" s="12">
        <v>57964.566290000002</v>
      </c>
      <c r="C59" s="12">
        <v>41282.620000000003</v>
      </c>
      <c r="D59" s="14"/>
    </row>
    <row r="60" spans="1:4" s="6" customFormat="1" ht="15.75" x14ac:dyDescent="0.25">
      <c r="A60" s="5" t="s">
        <v>23</v>
      </c>
      <c r="B60" s="11">
        <f>B61+B62</f>
        <v>6430</v>
      </c>
      <c r="C60" s="11">
        <f>C61+C62</f>
        <v>3701.1051599999996</v>
      </c>
      <c r="D60" s="14">
        <f t="shared" si="2"/>
        <v>57.559955832037325</v>
      </c>
    </row>
    <row r="61" spans="1:4" ht="15.75" x14ac:dyDescent="0.25">
      <c r="A61" s="7" t="s">
        <v>51</v>
      </c>
      <c r="B61" s="12">
        <v>4900</v>
      </c>
      <c r="C61" s="12">
        <v>2858.3292499999998</v>
      </c>
      <c r="D61" s="14">
        <f t="shared" si="2"/>
        <v>58.333249999999992</v>
      </c>
    </row>
    <row r="62" spans="1:4" ht="15.75" x14ac:dyDescent="0.25">
      <c r="A62" s="7" t="s">
        <v>52</v>
      </c>
      <c r="B62" s="12">
        <v>1530</v>
      </c>
      <c r="C62" s="12">
        <v>842.77590999999995</v>
      </c>
      <c r="D62" s="14">
        <f t="shared" si="2"/>
        <v>55.083392810457511</v>
      </c>
    </row>
    <row r="63" spans="1:4" s="6" customFormat="1" ht="31.5" x14ac:dyDescent="0.25">
      <c r="A63" s="5" t="s">
        <v>66</v>
      </c>
      <c r="B63" s="11">
        <f>B64+B65</f>
        <v>147708.07149</v>
      </c>
      <c r="C63" s="11">
        <f>C64+C65</f>
        <v>104740.10449</v>
      </c>
      <c r="D63" s="15">
        <f>C63/B63*100</f>
        <v>70.910210548034286</v>
      </c>
    </row>
    <row r="64" spans="1:4" s="6" customFormat="1" ht="31.5" x14ac:dyDescent="0.25">
      <c r="A64" s="7" t="s">
        <v>53</v>
      </c>
      <c r="B64" s="12">
        <v>139824</v>
      </c>
      <c r="C64" s="12">
        <v>96856.032999999996</v>
      </c>
      <c r="D64" s="14">
        <f t="shared" si="2"/>
        <v>69.269962953427168</v>
      </c>
    </row>
    <row r="65" spans="1:4" s="6" customFormat="1" ht="15.75" x14ac:dyDescent="0.25">
      <c r="A65" s="7" t="s">
        <v>55</v>
      </c>
      <c r="B65" s="12">
        <v>7884.0714900000003</v>
      </c>
      <c r="C65" s="12">
        <v>7884.0714900000003</v>
      </c>
      <c r="D65" s="14">
        <f t="shared" si="2"/>
        <v>100</v>
      </c>
    </row>
    <row r="66" spans="1:4" ht="15.75" x14ac:dyDescent="0.25">
      <c r="A66" s="5" t="s">
        <v>24</v>
      </c>
      <c r="B66" s="11">
        <f>B63+B60+B57+B52+B50+B44+B37+B32+B30+B28+B22+B42</f>
        <v>3167416.2479799995</v>
      </c>
      <c r="C66" s="11">
        <f>C63+C60+C57+C52+C50+C44+C37+C32+C30+C28+C22+C42</f>
        <v>1942773.2040400002</v>
      </c>
      <c r="D66" s="15">
        <f>C66/B66*100</f>
        <v>61.33621387081638</v>
      </c>
    </row>
    <row r="67" spans="1:4" ht="15.75" x14ac:dyDescent="0.25">
      <c r="A67" s="5" t="s">
        <v>25</v>
      </c>
      <c r="B67" s="11">
        <f>B19-B66</f>
        <v>-200852.49718999956</v>
      </c>
      <c r="C67" s="11">
        <f>C19-C66</f>
        <v>-66224.187270000344</v>
      </c>
      <c r="D67" s="11"/>
    </row>
  </sheetData>
  <mergeCells count="1">
    <mergeCell ref="A1:D1"/>
  </mergeCells>
  <pageMargins left="0.70866141732283472" right="0" top="0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район3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2025-09-10T07:18:31Z</dcterms:modified>
</cp:coreProperties>
</file>