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210EC4F-838B-47F7-892E-21A6EEB06C24}" xr6:coauthVersionLast="45" xr6:coauthVersionMax="45" xr10:uidLastSave="{00000000-0000-0000-0000-000000000000}"/>
  <bookViews>
    <workbookView xWindow="15120" yWindow="765" windowWidth="13230" windowHeight="15435" xr2:uid="{00000000-000D-0000-FFFF-FFFF00000000}"/>
  </bookViews>
  <sheets>
    <sheet name="район3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B5" i="3"/>
  <c r="C44" i="3"/>
  <c r="B44" i="3"/>
  <c r="C32" i="3"/>
  <c r="B32" i="3"/>
  <c r="D32" i="3" l="1"/>
  <c r="D44" i="3"/>
  <c r="D5" i="3"/>
  <c r="C19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B67" i="3" s="1"/>
  <c r="C66" i="3"/>
  <c r="C67" i="3" s="1"/>
  <c r="D60" i="3"/>
  <c r="D30" i="3"/>
  <c r="D37" i="3"/>
  <c r="D63" i="3"/>
  <c r="D52" i="3"/>
  <c r="D50" i="3"/>
  <c r="D19" i="3"/>
  <c r="D66" i="3" l="1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<sst xmlns="http://schemas.openxmlformats.org/spreadsheetml/2006/main" count="69" uniqueCount="69">
  <si>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</si>
  <si>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</si>
  <si>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</si>
  <si>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</si>
  <si>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</si>
  <si>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</si>
  <si>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</si>
  <si>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</si>
  <si>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</si>
  <si>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</si>
  <si>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</si>
  <si>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</si>
  <si>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</si>
  <si>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</si>
  <si>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</si>
  <si>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</si>
  <si>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</si>
  <si>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</si>
  <si>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</si>
  <si>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</si>
  <si>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</si>
  <si>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</si>
  <si>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</si>
  <si>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</si>
  <si>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</si>
  <si>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</si>
  <si>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</si>
  <si>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</si>
  <si>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</si>
  <si>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</si>
  <si>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</si>
  <si>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</si>
  <si>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</si>
  <si>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</si>
  <si>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</si>
  <si>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</si>
  <si>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</si>
  <si>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</si>
  <si>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</si>
  <si>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</si>
  <si>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</si>
  <si>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</si>
  <si>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</si>
  <si>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</si>
  <si>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</si>
  <si>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</si>
  <si>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</si>
  <si>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</si>
  <si>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</si>
  <si>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</si>
  <si>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</si>
  <si>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</si>
  <si>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</si>
  <si>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</si>
  <si>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</si>
  <si>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</si>
  <si>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</si>
  <si>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</si>
  <si>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</si>
  <si>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</si>
  <si>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</si>
  <si>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</si>
  <si>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</si>
  <si>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</si>
  <si>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</si>
  <si>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План на 2026 год</t>
  </si>
  <si>
    <t>Отчет за текущий период 2026 года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</si>
  <si>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</si>
  <si>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апрель 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</si>
</sst>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50" zoomScaleNormal="100" workbookViewId="0">
      <selection activeCell="B63" sqref="B63"/>
    </sheetView>
  </sheetViews>
  <sheetFormatPr defaultColWidth="9.140625" defaultRowHeight="15" x14ac:dyDescent="0.25"/>
  <cols>
    <col min="1" max="1" width="48.710937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68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65</v>
      </c>
      <c r="C3" s="10" t="s">
        <v>66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31.5" x14ac:dyDescent="0.25">
      <c r="A5" s="5" t="s">
        <v>3</v>
      </c>
      <c r="B5" s="13">
        <f>SUM(B6:B17)</f>
        <v>1303340</v>
      </c>
      <c r="C5" s="13">
        <f>SUM(C6:C17)</f>
        <v>365143.52027000004</v>
      </c>
      <c r="D5" s="17">
        <f>C5/B5*100</f>
        <v>28.015983570672276</v>
      </c>
    </row>
    <row r="6" spans="1:4" ht="15.75" x14ac:dyDescent="0.25">
      <c r="A6" s="7" t="s">
        <v>4</v>
      </c>
      <c r="B6" s="14">
        <v>772766</v>
      </c>
      <c r="C6" s="14">
        <v>197705.01618000001</v>
      </c>
      <c r="D6" s="16">
        <f t="shared" ref="D6:D18" si="0">C6/B6*100</f>
        <v>25.584072821526828</v>
      </c>
    </row>
    <row r="7" spans="1:4" ht="47.25" x14ac:dyDescent="0.25">
      <c r="A7" s="7" t="s">
        <v>56</v>
      </c>
      <c r="B7" s="14">
        <v>34504</v>
      </c>
      <c r="C7" s="14">
        <v>10873.25567</v>
      </c>
      <c r="D7" s="16">
        <f t="shared" si="0"/>
        <v>31.513029416879203</v>
      </c>
    </row>
    <row r="8" spans="1:4" ht="15.75" x14ac:dyDescent="0.25">
      <c r="A8" s="7" t="s">
        <v>5</v>
      </c>
      <c r="B8" s="14">
        <v>297741</v>
      </c>
      <c r="C8" s="14">
        <v>102008.10595</v>
      </c>
      <c r="D8" s="16">
        <f t="shared" si="0"/>
        <v>34.260684940938603</v>
      </c>
    </row>
    <row r="9" spans="1:4" ht="15.75" x14ac:dyDescent="0.25">
      <c r="A9" s="7" t="s">
        <v>6</v>
      </c>
      <c r="B9" s="14">
        <v>24405</v>
      </c>
      <c r="C9" s="14">
        <v>4308.3164200000001</v>
      </c>
      <c r="D9" s="16"/>
    </row>
    <row r="10" spans="1:4" ht="31.5" x14ac:dyDescent="0.25">
      <c r="A10" s="7" t="s">
        <v>27</v>
      </c>
      <c r="B10" s="14">
        <v>4200</v>
      </c>
      <c r="C10" s="14">
        <v>675.32299999999998</v>
      </c>
      <c r="D10" s="16">
        <f t="shared" si="0"/>
        <v>16.079119047619049</v>
      </c>
    </row>
    <row r="11" spans="1:4" ht="15.75" x14ac:dyDescent="0.25">
      <c r="A11" s="7" t="s">
        <v>7</v>
      </c>
      <c r="B11" s="14">
        <v>52810</v>
      </c>
      <c r="C11" s="14">
        <v>12690.21982</v>
      </c>
      <c r="D11" s="16">
        <f t="shared" si="0"/>
        <v>24.029956106797957</v>
      </c>
    </row>
    <row r="12" spans="1:4" ht="31.5" x14ac:dyDescent="0.25">
      <c r="A12" s="7" t="s">
        <v>8</v>
      </c>
      <c r="B12" s="14">
        <v>98069</v>
      </c>
      <c r="C12" s="14">
        <v>29315.03745</v>
      </c>
      <c r="D12" s="16">
        <f t="shared" si="0"/>
        <v>29.892256931344257</v>
      </c>
    </row>
    <row r="13" spans="1:4" ht="31.5" hidden="1" x14ac:dyDescent="0.25">
      <c r="A13" s="7" t="s">
        <v>9</v>
      </c>
      <c r="B13" s="14"/>
      <c r="C13" s="14"/>
      <c r="D13" s="16" t="e">
        <f t="shared" si="0"/>
        <v>#DIV/0!</v>
      </c>
    </row>
    <row r="14" spans="1:4" ht="31.5" x14ac:dyDescent="0.25">
      <c r="A14" s="7" t="s">
        <v>28</v>
      </c>
      <c r="B14" s="14">
        <v>740</v>
      </c>
      <c r="C14" s="14">
        <v>361.18948999999998</v>
      </c>
      <c r="D14" s="16">
        <f t="shared" si="0"/>
        <v>48.809390540540534</v>
      </c>
    </row>
    <row r="15" spans="1:4" ht="31.5" x14ac:dyDescent="0.25">
      <c r="A15" s="7" t="s">
        <v>10</v>
      </c>
      <c r="B15" s="14">
        <v>9668</v>
      </c>
      <c r="C15" s="14">
        <v>5424.0818499999996</v>
      </c>
      <c r="D15" s="16">
        <f t="shared" si="0"/>
        <v>56.103453144393875</v>
      </c>
    </row>
    <row r="16" spans="1:4" ht="15.75" x14ac:dyDescent="0.25">
      <c r="A16" s="7" t="s">
        <v>11</v>
      </c>
      <c r="B16" s="14">
        <v>2447</v>
      </c>
      <c r="C16" s="14">
        <v>1776.37959</v>
      </c>
      <c r="D16" s="16">
        <f t="shared" si="0"/>
        <v>72.594180220678382</v>
      </c>
    </row>
    <row r="17" spans="1:4" ht="15.75" x14ac:dyDescent="0.25">
      <c r="A17" s="7" t="s">
        <v>12</v>
      </c>
      <c r="B17" s="14">
        <v>5990</v>
      </c>
      <c r="C17" s="14">
        <v>6.5948500000000001</v>
      </c>
      <c r="D17" s="16">
        <v>0</v>
      </c>
    </row>
    <row r="18" spans="1:4" s="6" customFormat="1" ht="15.75" x14ac:dyDescent="0.25">
      <c r="A18" s="5" t="s">
        <v>13</v>
      </c>
      <c r="B18" s="14">
        <v>1631737.1744899999</v>
      </c>
      <c r="C18" s="14">
        <v>467894.02776999999</v>
      </c>
      <c r="D18" s="16">
        <f t="shared" si="0"/>
        <v>28.674595093185911</v>
      </c>
    </row>
    <row r="19" spans="1:4" s="6" customFormat="1" ht="15.75" x14ac:dyDescent="0.25">
      <c r="A19" s="5" t="s">
        <v>14</v>
      </c>
      <c r="B19" s="15">
        <f>B18+B5</f>
        <v>2935077.1744900001</v>
      </c>
      <c r="C19" s="15">
        <f>C18+C5</f>
        <v>833037.54804000002</v>
      </c>
      <c r="D19" s="17">
        <f>C19/B19*100</f>
        <v>28.382134387479908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301755.15451000002</v>
      </c>
      <c r="C22" s="11">
        <f>C23+C24+C25+C26+C27</f>
        <v>74732.557780000003</v>
      </c>
      <c r="D22" s="17">
        <f t="shared" ref="D22:D29" si="1">C22/B22*100</f>
        <v>24.765958978017526</v>
      </c>
    </row>
    <row r="23" spans="1:4" ht="63" x14ac:dyDescent="0.25">
      <c r="A23" s="7" t="s">
        <v>29</v>
      </c>
      <c r="B23" s="12">
        <v>8007.0135099999998</v>
      </c>
      <c r="C23" s="12">
        <v>2166.8669199999999</v>
      </c>
      <c r="D23" s="18">
        <f t="shared" si="1"/>
        <v>27.062111451339366</v>
      </c>
    </row>
    <row r="24" spans="1:4" ht="78.75" x14ac:dyDescent="0.25">
      <c r="A24" s="7" t="s">
        <v>30</v>
      </c>
      <c r="B24" s="12">
        <v>164544.98649000001</v>
      </c>
      <c r="C24" s="12">
        <v>41907.539259999998</v>
      </c>
      <c r="D24" s="18">
        <f t="shared" si="1"/>
        <v>25.468742715261563</v>
      </c>
    </row>
    <row r="25" spans="1:4" ht="15.75" x14ac:dyDescent="0.25">
      <c r="A25" s="7" t="s">
        <v>61</v>
      </c>
      <c r="B25" s="12">
        <v>320.7</v>
      </c>
      <c r="C25" s="12">
        <v>202.95</v>
      </c>
      <c r="D25" s="18"/>
    </row>
    <row r="26" spans="1:4" ht="15.75" x14ac:dyDescent="0.25">
      <c r="A26" s="7" t="s">
        <v>31</v>
      </c>
      <c r="B26" s="12">
        <v>1200</v>
      </c>
      <c r="C26" s="12">
        <v>0</v>
      </c>
      <c r="D26" s="18">
        <f t="shared" si="1"/>
        <v>0</v>
      </c>
    </row>
    <row r="27" spans="1:4" ht="15.75" x14ac:dyDescent="0.25">
      <c r="A27" s="7" t="s">
        <v>32</v>
      </c>
      <c r="B27" s="12">
        <v>127682.45451</v>
      </c>
      <c r="C27" s="12">
        <v>30455.2016</v>
      </c>
      <c r="D27" s="18">
        <f t="shared" si="1"/>
        <v>23.852299610683605</v>
      </c>
    </row>
    <row r="28" spans="1:4" s="6" customFormat="1" ht="15.75" x14ac:dyDescent="0.25">
      <c r="A28" s="5" t="s">
        <v>17</v>
      </c>
      <c r="B28" s="11">
        <f>B29</f>
        <v>5206.7</v>
      </c>
      <c r="C28" s="11">
        <f>C29</f>
        <v>2603.35</v>
      </c>
      <c r="D28" s="17">
        <f t="shared" si="1"/>
        <v>50</v>
      </c>
    </row>
    <row r="29" spans="1:4" ht="31.5" x14ac:dyDescent="0.25">
      <c r="A29" s="7" t="s">
        <v>33</v>
      </c>
      <c r="B29" s="12">
        <v>5206.7</v>
      </c>
      <c r="C29" s="12">
        <v>2603.35</v>
      </c>
      <c r="D29" s="17">
        <f t="shared" si="1"/>
        <v>50</v>
      </c>
    </row>
    <row r="30" spans="1:4" s="6" customFormat="1" ht="31.5" x14ac:dyDescent="0.25">
      <c r="A30" s="5" t="s">
        <v>18</v>
      </c>
      <c r="B30" s="11">
        <f>B31</f>
        <v>10777</v>
      </c>
      <c r="C30" s="11">
        <f>C31</f>
        <v>2319.0691700000002</v>
      </c>
      <c r="D30" s="17">
        <f>C30/B30*100</f>
        <v>21.518689523986271</v>
      </c>
    </row>
    <row r="31" spans="1:4" ht="63" x14ac:dyDescent="0.25">
      <c r="A31" s="7" t="s">
        <v>60</v>
      </c>
      <c r="B31" s="12">
        <v>10777</v>
      </c>
      <c r="C31" s="12">
        <v>2319.0691700000002</v>
      </c>
      <c r="D31" s="16">
        <f t="shared" ref="D31:D64" si="2">C31/B31*100</f>
        <v>21.518689523986271</v>
      </c>
    </row>
    <row r="32" spans="1:4" s="6" customFormat="1" ht="15.75" x14ac:dyDescent="0.25">
      <c r="A32" s="5" t="s">
        <v>19</v>
      </c>
      <c r="B32" s="11">
        <f>SUM(B33:B36)</f>
        <v>201580.55919999999</v>
      </c>
      <c r="C32" s="11">
        <f>SUM(C33:C36)</f>
        <v>69661.191439999995</v>
      </c>
      <c r="D32" s="17">
        <f>C32/B32*100</f>
        <v>34.557494887632004</v>
      </c>
    </row>
    <row r="33" spans="1:4" ht="15.75" x14ac:dyDescent="0.25">
      <c r="A33" s="7" t="s">
        <v>34</v>
      </c>
      <c r="B33" s="12">
        <v>2878.8</v>
      </c>
      <c r="C33" s="12">
        <v>156.25200000000001</v>
      </c>
      <c r="D33" s="16">
        <f t="shared" si="2"/>
        <v>5.4276781992496872</v>
      </c>
    </row>
    <row r="34" spans="1:4" ht="15.75" x14ac:dyDescent="0.25">
      <c r="A34" s="7" t="s">
        <v>35</v>
      </c>
      <c r="B34" s="12">
        <v>15000</v>
      </c>
      <c r="C34" s="12">
        <v>3523.6215000000002</v>
      </c>
      <c r="D34" s="16">
        <f t="shared" si="2"/>
        <v>23.49081</v>
      </c>
    </row>
    <row r="35" spans="1:4" ht="15.75" x14ac:dyDescent="0.25">
      <c r="A35" s="7" t="s">
        <v>36</v>
      </c>
      <c r="B35" s="12">
        <v>167576.7592</v>
      </c>
      <c r="C35" s="12">
        <v>61496.653939999997</v>
      </c>
      <c r="D35" s="16">
        <f t="shared" si="2"/>
        <v>36.697603076692033</v>
      </c>
    </row>
    <row r="36" spans="1:4" ht="31.5" x14ac:dyDescent="0.25">
      <c r="A36" s="7" t="s">
        <v>37</v>
      </c>
      <c r="B36" s="12">
        <v>16125</v>
      </c>
      <c r="C36" s="12">
        <v>4484.6639999999998</v>
      </c>
      <c r="D36" s="16">
        <f t="shared" si="2"/>
        <v>27.811869767441859</v>
      </c>
    </row>
    <row r="37" spans="1:4" s="6" customFormat="1" ht="15.75" x14ac:dyDescent="0.25">
      <c r="A37" s="5" t="s">
        <v>20</v>
      </c>
      <c r="B37" s="11">
        <f>B38+B39+B40+B41</f>
        <v>50135.197350000002</v>
      </c>
      <c r="C37" s="11">
        <f>C38+C39+C40+C41</f>
        <v>10754.66977</v>
      </c>
      <c r="D37" s="17">
        <f>C37/B37*100</f>
        <v>21.451336263663876</v>
      </c>
    </row>
    <row r="38" spans="1:4" ht="15.75" x14ac:dyDescent="0.25">
      <c r="A38" s="7" t="s">
        <v>38</v>
      </c>
      <c r="B38" s="12">
        <v>2000</v>
      </c>
      <c r="C38" s="12">
        <v>448.59597000000002</v>
      </c>
      <c r="D38" s="16">
        <f t="shared" si="2"/>
        <v>22.4297985</v>
      </c>
    </row>
    <row r="39" spans="1:4" ht="15.75" x14ac:dyDescent="0.25">
      <c r="A39" s="7" t="s">
        <v>39</v>
      </c>
      <c r="B39" s="12">
        <v>19665.413499999999</v>
      </c>
      <c r="C39" s="12">
        <v>3015.3827000000001</v>
      </c>
      <c r="D39" s="16">
        <f t="shared" si="2"/>
        <v>15.333431458229954</v>
      </c>
    </row>
    <row r="40" spans="1:4" ht="15.75" x14ac:dyDescent="0.25">
      <c r="A40" s="7" t="s">
        <v>40</v>
      </c>
      <c r="B40" s="12">
        <v>22182.055850000001</v>
      </c>
      <c r="C40" s="12">
        <v>5936.634</v>
      </c>
      <c r="D40" s="16">
        <f t="shared" si="2"/>
        <v>26.763227178512398</v>
      </c>
    </row>
    <row r="41" spans="1:4" ht="31.5" x14ac:dyDescent="0.25">
      <c r="A41" s="7" t="s">
        <v>41</v>
      </c>
      <c r="B41" s="12">
        <v>6287.7280000000001</v>
      </c>
      <c r="C41" s="12">
        <v>1354.0571</v>
      </c>
      <c r="D41" s="16">
        <f t="shared" si="2"/>
        <v>21.534918495202081</v>
      </c>
    </row>
    <row r="42" spans="1:4" s="6" customFormat="1" ht="15.75" hidden="1" x14ac:dyDescent="0.25">
      <c r="A42" s="5" t="s">
        <v>58</v>
      </c>
      <c r="B42" s="11">
        <f>B43</f>
        <v>0</v>
      </c>
      <c r="C42" s="11">
        <f t="shared" ref="C42:D42" si="3">C43</f>
        <v>0</v>
      </c>
      <c r="D42" s="11">
        <f t="shared" si="3"/>
        <v>0</v>
      </c>
    </row>
    <row r="43" spans="1:4" ht="31.5" hidden="1" x14ac:dyDescent="0.25">
      <c r="A43" s="7" t="s">
        <v>59</v>
      </c>
      <c r="B43" s="12">
        <v>0</v>
      </c>
      <c r="C43" s="12">
        <v>0</v>
      </c>
      <c r="D43" s="16"/>
    </row>
    <row r="44" spans="1:4" s="6" customFormat="1" ht="15.75" x14ac:dyDescent="0.25">
      <c r="A44" s="5" t="s">
        <v>21</v>
      </c>
      <c r="B44" s="11">
        <f>SUM(B45:B49)</f>
        <v>1863214.6451900001</v>
      </c>
      <c r="C44" s="11">
        <f>SUM(C45:C49)</f>
        <v>497727.34664000006</v>
      </c>
      <c r="D44" s="17">
        <f>C44/B44*100</f>
        <v>26.713365951953683</v>
      </c>
    </row>
    <row r="45" spans="1:4" ht="15.75" x14ac:dyDescent="0.25">
      <c r="A45" s="7" t="s">
        <v>42</v>
      </c>
      <c r="B45" s="12">
        <v>545943.35342000006</v>
      </c>
      <c r="C45" s="12">
        <v>155751.18082000001</v>
      </c>
      <c r="D45" s="16">
        <f t="shared" si="2"/>
        <v>28.528817109744892</v>
      </c>
    </row>
    <row r="46" spans="1:4" ht="15.75" x14ac:dyDescent="0.25">
      <c r="A46" s="7" t="s">
        <v>43</v>
      </c>
      <c r="B46" s="12">
        <v>1008352.54897</v>
      </c>
      <c r="C46" s="12">
        <v>270480.09568000003</v>
      </c>
      <c r="D46" s="16">
        <f t="shared" si="2"/>
        <v>26.823961119182655</v>
      </c>
    </row>
    <row r="47" spans="1:4" ht="15.75" x14ac:dyDescent="0.25">
      <c r="A47" s="7" t="s">
        <v>57</v>
      </c>
      <c r="B47" s="12">
        <v>165200.93476</v>
      </c>
      <c r="C47" s="12">
        <v>36815.286670000001</v>
      </c>
      <c r="D47" s="16">
        <f t="shared" si="2"/>
        <v>22.285156390600559</v>
      </c>
    </row>
    <row r="48" spans="1:4" ht="31.5" x14ac:dyDescent="0.25">
      <c r="A48" s="7" t="s">
        <v>45</v>
      </c>
      <c r="B48" s="12">
        <v>33666</v>
      </c>
      <c r="C48" s="12">
        <v>11657.645</v>
      </c>
      <c r="D48" s="16">
        <f t="shared" si="2"/>
        <v>34.627354007010041</v>
      </c>
    </row>
    <row r="49" spans="1:4" ht="15.75" x14ac:dyDescent="0.25">
      <c r="A49" s="8" t="s">
        <v>44</v>
      </c>
      <c r="B49" s="12">
        <v>110051.80804</v>
      </c>
      <c r="C49" s="12">
        <v>23023.138470000002</v>
      </c>
      <c r="D49" s="16">
        <f t="shared" si="2"/>
        <v>20.920272806087738</v>
      </c>
    </row>
    <row r="50" spans="1:4" s="6" customFormat="1" ht="15.75" x14ac:dyDescent="0.25">
      <c r="A50" s="5" t="s">
        <v>63</v>
      </c>
      <c r="B50" s="11">
        <f>B51</f>
        <v>193478.15140999999</v>
      </c>
      <c r="C50" s="11">
        <f>C51</f>
        <v>48036.162149999996</v>
      </c>
      <c r="D50" s="17">
        <f>C50/B50*100</f>
        <v>24.827693359653029</v>
      </c>
    </row>
    <row r="51" spans="1:4" ht="15.75" x14ac:dyDescent="0.25">
      <c r="A51" s="7" t="s">
        <v>46</v>
      </c>
      <c r="B51" s="12">
        <v>193478.15140999999</v>
      </c>
      <c r="C51" s="12">
        <v>48036.162149999996</v>
      </c>
      <c r="D51" s="16">
        <f t="shared" si="2"/>
        <v>24.827693359653029</v>
      </c>
    </row>
    <row r="52" spans="1:4" s="6" customFormat="1" ht="15.75" x14ac:dyDescent="0.25">
      <c r="A52" s="5" t="s">
        <v>54</v>
      </c>
      <c r="B52" s="11">
        <f>B53+B54+B55+B56</f>
        <v>221880.05074000001</v>
      </c>
      <c r="C52" s="11">
        <f>C53+C54+C55+C56</f>
        <v>95132.84504</v>
      </c>
      <c r="D52" s="17">
        <f>C52/B52*100</f>
        <v>42.875799208950546</v>
      </c>
    </row>
    <row r="53" spans="1:4" ht="15.75" x14ac:dyDescent="0.25">
      <c r="A53" s="7" t="s">
        <v>47</v>
      </c>
      <c r="B53" s="12">
        <v>5468.2929599999998</v>
      </c>
      <c r="C53" s="12">
        <v>1703.3918799999999</v>
      </c>
      <c r="D53" s="16">
        <f t="shared" si="2"/>
        <v>31.150340562587559</v>
      </c>
    </row>
    <row r="54" spans="1:4" ht="15.75" x14ac:dyDescent="0.25">
      <c r="A54" s="7" t="s">
        <v>48</v>
      </c>
      <c r="B54" s="12">
        <v>47834.995999999999</v>
      </c>
      <c r="C54" s="12">
        <v>34500</v>
      </c>
      <c r="D54" s="16">
        <f t="shared" si="2"/>
        <v>72.122928577228279</v>
      </c>
    </row>
    <row r="55" spans="1:4" ht="15.75" x14ac:dyDescent="0.25">
      <c r="A55" s="7" t="s">
        <v>49</v>
      </c>
      <c r="B55" s="12">
        <v>162476.76178</v>
      </c>
      <c r="C55" s="12">
        <v>56604.453159999997</v>
      </c>
      <c r="D55" s="16">
        <f t="shared" si="2"/>
        <v>34.838491695596865</v>
      </c>
    </row>
    <row r="56" spans="1:4" ht="31.5" x14ac:dyDescent="0.25">
      <c r="A56" s="7" t="s">
        <v>67</v>
      </c>
      <c r="B56" s="12">
        <v>6100</v>
      </c>
      <c r="C56" s="12">
        <v>2325</v>
      </c>
      <c r="D56" s="16">
        <f t="shared" si="2"/>
        <v>38.114754098360656</v>
      </c>
    </row>
    <row r="57" spans="1:4" s="6" customFormat="1" ht="15.75" x14ac:dyDescent="0.25">
      <c r="A57" s="5" t="s">
        <v>22</v>
      </c>
      <c r="B57" s="11">
        <f>B58+B59</f>
        <v>98697.8</v>
      </c>
      <c r="C57" s="11">
        <f>C58+C59</f>
        <v>25140.82474</v>
      </c>
      <c r="D57" s="11">
        <f>C57/B57*100</f>
        <v>25.472527999610932</v>
      </c>
    </row>
    <row r="58" spans="1:4" ht="15.75" x14ac:dyDescent="0.25">
      <c r="A58" s="7" t="s">
        <v>50</v>
      </c>
      <c r="B58" s="12">
        <v>37784</v>
      </c>
      <c r="C58" s="12">
        <v>8786.1165400000009</v>
      </c>
      <c r="D58" s="16">
        <f>C58/B58*100</f>
        <v>23.253537317383021</v>
      </c>
    </row>
    <row r="59" spans="1:4" ht="15.75" x14ac:dyDescent="0.25">
      <c r="A59" s="7" t="s">
        <v>62</v>
      </c>
      <c r="B59" s="12">
        <v>60913.8</v>
      </c>
      <c r="C59" s="12">
        <v>16354.708199999999</v>
      </c>
      <c r="D59" s="16"/>
    </row>
    <row r="60" spans="1:4" s="6" customFormat="1" ht="15.75" x14ac:dyDescent="0.25">
      <c r="A60" s="5" t="s">
        <v>23</v>
      </c>
      <c r="B60" s="11">
        <f>B61+B62</f>
        <v>7350</v>
      </c>
      <c r="C60" s="11">
        <f>C61+C62</f>
        <v>1809.405</v>
      </c>
      <c r="D60" s="16">
        <f t="shared" si="2"/>
        <v>24.617755102040817</v>
      </c>
    </row>
    <row r="61" spans="1:4" ht="15.75" x14ac:dyDescent="0.25">
      <c r="A61" s="7" t="s">
        <v>51</v>
      </c>
      <c r="B61" s="12">
        <v>5600</v>
      </c>
      <c r="C61" s="12">
        <v>1399.86</v>
      </c>
      <c r="D61" s="16">
        <f t="shared" si="2"/>
        <v>24.997499999999999</v>
      </c>
    </row>
    <row r="62" spans="1:4" ht="15.75" x14ac:dyDescent="0.25">
      <c r="A62" s="7" t="s">
        <v>52</v>
      </c>
      <c r="B62" s="12">
        <v>1750</v>
      </c>
      <c r="C62" s="12">
        <v>409.54500000000002</v>
      </c>
      <c r="D62" s="16">
        <f t="shared" si="2"/>
        <v>23.402571428571427</v>
      </c>
    </row>
    <row r="63" spans="1:4" s="6" customFormat="1" ht="47.25" x14ac:dyDescent="0.25">
      <c r="A63" s="5" t="s">
        <v>64</v>
      </c>
      <c r="B63" s="11">
        <f>B64+B65</f>
        <v>120950</v>
      </c>
      <c r="C63" s="11">
        <f>C64+C65</f>
        <v>41782.894</v>
      </c>
      <c r="D63" s="17">
        <f>C63/B63*100</f>
        <v>34.545592393551054</v>
      </c>
    </row>
    <row r="64" spans="1:4" s="6" customFormat="1" ht="47.25" x14ac:dyDescent="0.25">
      <c r="A64" s="7" t="s">
        <v>53</v>
      </c>
      <c r="B64" s="12">
        <v>120950</v>
      </c>
      <c r="C64" s="12">
        <v>41782.894</v>
      </c>
      <c r="D64" s="16">
        <f t="shared" si="2"/>
        <v>34.545592393551054</v>
      </c>
    </row>
    <row r="65" spans="1:4" s="6" customFormat="1" ht="31.5" x14ac:dyDescent="0.25">
      <c r="A65" s="7" t="s">
        <v>55</v>
      </c>
      <c r="B65" s="12"/>
      <c r="C65" s="12"/>
      <c r="D65" s="16"/>
    </row>
    <row r="66" spans="1:4" ht="15.75" x14ac:dyDescent="0.25">
      <c r="A66" s="5" t="s">
        <v>24</v>
      </c>
      <c r="B66" s="11">
        <f>B63+B60+B57+B52+B50+B44+B37+B32+B30+B28+B22+B42</f>
        <v>3075025.2584000006</v>
      </c>
      <c r="C66" s="11">
        <f>C63+C60+C57+C52+C50+C44+C37+C32+C30+C28+C22+C42</f>
        <v>869700.31573000015</v>
      </c>
      <c r="D66" s="17">
        <f>C66/B66*100</f>
        <v>28.28270477955434</v>
      </c>
    </row>
    <row r="67" spans="1:4" ht="15.75" x14ac:dyDescent="0.25">
      <c r="A67" s="5" t="s">
        <v>25</v>
      </c>
      <c r="B67" s="11">
        <f>B19-B66</f>
        <v>-139948.08391000051</v>
      </c>
      <c r="C67" s="11">
        <f>C19-C66</f>
        <v>-36662.767690000124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2026-06-09T11:07:53Z</dcterms:modified>
</cp:coreProperties>
</file>