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C1B6630E-D204-4C6C-B7C0-FB6CD6C5D630}" xr6:coauthVersionLast="45" xr6:coauthVersionMax="45" xr10:uidLastSave="{00000000-0000-0000-0000-000000000000}"/>
  <bookViews>
    <workbookView xWindow="615" yWindow="240" windowWidth="22110" windowHeight="1407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7" i="1" l="1"/>
  <c r="D47" i="1"/>
  <c r="E44" i="1"/>
  <c r="D44" i="1"/>
  <c r="E41" i="1"/>
  <c r="D41" i="1"/>
  <c r="E36" i="1"/>
  <c r="D36" i="1"/>
  <c r="E34" i="1"/>
  <c r="D34" i="1"/>
  <c r="E28" i="1"/>
  <c r="D28" i="1"/>
  <c r="E26" i="1"/>
  <c r="D26" i="1"/>
  <c r="E21" i="1"/>
  <c r="D21" i="1"/>
  <c r="E16" i="1"/>
  <c r="D16" i="1"/>
  <c r="E14" i="1"/>
  <c r="D14" i="1"/>
  <c r="E12" i="1"/>
  <c r="D12" i="1"/>
  <c r="E5" i="1"/>
  <c r="D5" i="1"/>
  <c r="D50" i="1" l="1"/>
  <c r="E50" i="1"/>
  <c r="C47" i="1" l="1"/>
  <c r="C44" i="1"/>
  <c r="C41" i="1"/>
  <c r="C36" i="1"/>
  <c r="C34" i="1"/>
  <c r="C28" i="1"/>
  <c r="C26" i="1"/>
  <c r="C21" i="1"/>
  <c r="C16" i="1"/>
  <c r="C14" i="1"/>
  <c r="C12" i="1"/>
  <c r="C5" i="1"/>
  <c r="C50" i="1" s="1"/>
  <c r="F7" i="1" l="1"/>
  <c r="F8" i="1"/>
  <c r="F9" i="1"/>
  <c r="F10" i="1"/>
  <c r="F11" i="1"/>
  <c r="F13" i="1"/>
  <c r="F15" i="1"/>
  <c r="F17" i="1"/>
  <c r="F18" i="1"/>
  <c r="F19" i="1"/>
  <c r="F20" i="1"/>
  <c r="F22" i="1"/>
  <c r="F23" i="1"/>
  <c r="F24" i="1"/>
  <c r="F25" i="1"/>
  <c r="F27" i="1"/>
  <c r="F29" i="1"/>
  <c r="F30" i="1"/>
  <c r="F31" i="1"/>
  <c r="F32" i="1"/>
  <c r="F33" i="1"/>
  <c r="F35" i="1"/>
  <c r="F37" i="1"/>
  <c r="F38" i="1"/>
  <c r="F39" i="1"/>
  <c r="F41" i="1"/>
  <c r="F42" i="1"/>
  <c r="F44" i="1"/>
  <c r="F45" i="1"/>
  <c r="F47" i="1"/>
  <c r="F48" i="1"/>
  <c r="F6" i="1"/>
  <c r="F28" i="1" l="1"/>
  <c r="F26" i="1"/>
  <c r="F21" i="1"/>
  <c r="F16" i="1"/>
  <c r="F14" i="1"/>
  <c r="F12" i="1"/>
  <c r="F46" i="1" l="1"/>
  <c r="F43" i="1"/>
  <c r="F40" i="1"/>
  <c r="F36" i="1"/>
  <c r="F34" i="1"/>
  <c r="F5" i="1" l="1"/>
  <c r="F49" i="1" l="1"/>
</calcChain>
</file>

<file path=xl/sharedStrings.xml><?xml version="1.0" encoding="utf-8"?>
<sst xmlns="http://schemas.openxmlformats.org/spreadsheetml/2006/main" count="99" uniqueCount="99">
  <si>
    <t>Ед.Изм.: тыс.руб.</t>
  </si>
  <si>
    <t>% испол-я текущего плана</t>
  </si>
  <si>
    <t>Функциональная структура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</si>
  <si>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</si>
  <si>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</si>
  <si>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</si>
  <si>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</si>
  <si>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</si>
  <si>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</si>
  <si>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</si>
  <si>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</si>
  <si>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</si>
  <si>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</si>
  <si>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Транспорт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</si>
  <si>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</si>
  <si>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</si>
  <si>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</si>
  <si>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</si>
  <si>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</si>
  <si>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</si>
  <si>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</si>
  <si>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</si>
  <si>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</si>
  <si>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</si>
  <si>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</si>
  <si>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КУЛЬТУРА, КИНЕМАТОГРАФИЯ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</si>
  <si>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</si>
  <si>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</si>
  <si>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</si>
  <si>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</si>
  <si>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</si>
  <si>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ФИЗИЧЕСКАЯ КУЛЬТУРА И СПОРТ</t>
  </si>
  <si>
    <t>Физическая культура</t>
  </si>
  <si>
    <t>СРЕДСТВА МАССОВОЙ ИНФОРМАЦИИ</t>
  </si>
  <si>
    <t>Телевидение и радиовещание</t>
  </si>
  <si>
    <t>Периодическая печать и издательства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</si>
  <si>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</si>
  <si>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</si>
  <si>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</si>
  <si>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РАСХОДЫ ВСЕГО</t>
  </si>
  <si>
    <t>Раздел,     подраздел</t>
  </si>
  <si>
    <t>0100</t>
  </si>
  <si>
    <t>0104</t>
  </si>
  <si>
    <t>0111</t>
  </si>
  <si>
    <t>0113</t>
  </si>
  <si>
    <t>0200</t>
  </si>
  <si>
    <t>0203</t>
  </si>
  <si>
    <t>0300</t>
  </si>
  <si>
    <t>0400</t>
  </si>
  <si>
    <t>0405</t>
  </si>
  <si>
    <t>0408</t>
  </si>
  <si>
    <t>0409</t>
  </si>
  <si>
    <t>0412</t>
  </si>
  <si>
    <t>0500</t>
  </si>
  <si>
    <t>0501</t>
  </si>
  <si>
    <t>0502</t>
  </si>
  <si>
    <t>0503</t>
  </si>
  <si>
    <t>0700</t>
  </si>
  <si>
    <t>0701</t>
  </si>
  <si>
    <t>0702</t>
  </si>
  <si>
    <t>0707</t>
  </si>
  <si>
    <t>0709</t>
  </si>
  <si>
    <t>0800</t>
  </si>
  <si>
    <t>0801</t>
  </si>
  <si>
    <t>1000</t>
  </si>
  <si>
    <t>1001</t>
  </si>
  <si>
    <t>1003</t>
  </si>
  <si>
    <t>1004</t>
  </si>
  <si>
    <t>1100</t>
  </si>
  <si>
    <t>1101</t>
  </si>
  <si>
    <t>1200</t>
  </si>
  <si>
    <t>1201</t>
  </si>
  <si>
    <t>1202</t>
  </si>
  <si>
    <t>1400</t>
  </si>
  <si>
    <t>1401</t>
  </si>
  <si>
    <t>1403</t>
  </si>
  <si>
    <t>Уточненный план</t>
  </si>
  <si>
    <t>Дополнительное образование  детей</t>
  </si>
  <si>
    <t>0703</t>
  </si>
  <si>
    <t>0103</t>
  </si>
  <si>
    <t>Утвержденный план</t>
  </si>
  <si>
    <t>ОХРАНА ОКРУЖАЮЩЕЙ СРЕДЫ</t>
  </si>
  <si>
    <t>Другие вопросы в области окружающей среды</t>
  </si>
  <si>
    <t>0600</t>
  </si>
  <si>
    <t>0605</t>
  </si>
  <si>
    <t>0105</t>
  </si>
  <si>
    <t>Судебная система</t>
  </si>
  <si>
    <t>Другие вопросы в области жилищно-коммунального хозяйства</t>
  </si>
  <si>
    <t>0505</t>
  </si>
  <si>
    <t>0310</t>
  </si>
  <si>
    <t>Защита населения и территории от чрезвычайных ситуаций природного и техногенного характера,пожарная безопасность</t>
  </si>
  <si>
    <t>Обеспечение проведения выборов и референдумов</t>
  </si>
  <si>
    <t>0107</t>
  </si>
  <si>
    <t>Спорт высших достижений</t>
  </si>
  <si>
    <t>1103</t>
  </si>
  <si>
    <t>Сведения об исполнении бюджета муниципального района Мелеузовский район Республики Башкортостан за  2025 год по расходам, в разрезе разделов и подразделов в сравнении с запланированными значениями на соответствующий период</t>
  </si>
  <si>
    <t>Другие вопросы в области социальной политики</t>
  </si>
  <si>
    <t>1006</t>
  </si>
  <si>
    <t>Отчет за  2025 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</si>
</sst>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0" xfId="0" applyFont="1" applyFill="1"/>
    <xf numFmtId="0" fontId="7" fillId="0" borderId="0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vertical="top" wrapText="1"/>
    </xf>
    <xf numFmtId="49" fontId="1" fillId="0" borderId="3" xfId="0" applyNumberFormat="1" applyFont="1" applyBorder="1" applyAlignment="1">
      <alignment horizontal="center" vertical="center" shrinkToFit="1"/>
    </xf>
    <xf numFmtId="164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2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/>
    </xf>
    <xf numFmtId="164" fontId="3" fillId="0" borderId="1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0" fontId="0" fillId="0" borderId="1" xfId="0" applyFill="1" applyBorder="1"/>
    <xf numFmtId="164" fontId="4" fillId="0" borderId="4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view="pageBreakPreview" zoomScale="86" zoomScaleNormal="91" zoomScaleSheetLayoutView="86" workbookViewId="0">
      <selection activeCell="C41" sqref="C41"/>
    </sheetView>
  </sheetViews>
  <sheetFormatPr defaultRowHeight="15" x14ac:dyDescent="0.25"/>
  <cols>
    <col min="1" max="1" width="58" style="1" customWidth="1"/>
    <col min="2" max="2" width="12.28515625" style="1" customWidth="1"/>
    <col min="3" max="3" width="16.5703125" style="1" customWidth="1"/>
    <col min="4" max="4" width="15.28515625" style="1" customWidth="1"/>
    <col min="5" max="5" width="14.28515625" style="1" customWidth="1"/>
    <col min="6" max="6" width="13.5703125" style="1" customWidth="1"/>
    <col min="7" max="16384" width="9.140625" style="1"/>
  </cols>
  <sheetData>
    <row r="1" spans="1:6" ht="57" customHeight="1" x14ac:dyDescent="0.25">
      <c r="A1" s="21" t="s">
        <v>95</v>
      </c>
      <c r="B1" s="21"/>
      <c r="C1" s="21"/>
      <c r="D1" s="21"/>
      <c r="E1" s="21"/>
      <c r="F1" s="21"/>
    </row>
    <row r="2" spans="1:6" x14ac:dyDescent="0.25">
      <c r="B2" s="2"/>
      <c r="C2" s="2"/>
      <c r="D2" s="3"/>
      <c r="E2" s="3"/>
      <c r="F2" s="3"/>
    </row>
    <row r="3" spans="1:6" x14ac:dyDescent="0.25">
      <c r="B3" s="2"/>
      <c r="C3" s="2"/>
      <c r="D3" s="3"/>
      <c r="E3" s="22" t="s">
        <v>0</v>
      </c>
      <c r="F3" s="23"/>
    </row>
    <row r="4" spans="1:6" ht="46.5" customHeight="1" x14ac:dyDescent="0.25">
      <c r="A4" s="4" t="s">
        <v>2</v>
      </c>
      <c r="B4" s="5" t="s">
        <v>40</v>
      </c>
      <c r="C4" s="6" t="s">
        <v>80</v>
      </c>
      <c r="D4" s="6" t="s">
        <v>76</v>
      </c>
      <c r="E4" s="6" t="s">
        <v>98</v>
      </c>
      <c r="F4" s="6" t="s">
        <v>1</v>
      </c>
    </row>
    <row r="5" spans="1:6" s="7" customFormat="1" ht="15.75" x14ac:dyDescent="0.25">
      <c r="A5" s="14" t="s">
        <v>3</v>
      </c>
      <c r="B5" s="15" t="s">
        <v>41</v>
      </c>
      <c r="C5" s="11">
        <f>C6+C7+C8+C9+C10+C11</f>
        <v>201124</v>
      </c>
      <c r="D5" s="24">
        <f>D6+D7+D8+D10+D11</f>
        <v>266667.82420999999</v>
      </c>
      <c r="E5" s="24">
        <f>E6+E7+E8+E10+E11</f>
        <v>260003.79436</v>
      </c>
      <c r="F5" s="9">
        <f>E5/D5*100</f>
        <v>97.500999653879475</v>
      </c>
    </row>
    <row r="6" spans="1:6" ht="47.25" customHeight="1" x14ac:dyDescent="0.25">
      <c r="A6" s="16" t="s">
        <v>4</v>
      </c>
      <c r="B6" s="17" t="s">
        <v>79</v>
      </c>
      <c r="C6" s="12">
        <v>6621</v>
      </c>
      <c r="D6" s="25">
        <v>7441.3</v>
      </c>
      <c r="E6" s="25">
        <v>7313.4760200000001</v>
      </c>
      <c r="F6" s="10">
        <f>E6/D6*100</f>
        <v>98.282235899641194</v>
      </c>
    </row>
    <row r="7" spans="1:6" ht="45.75" customHeight="1" x14ac:dyDescent="0.25">
      <c r="A7" s="16" t="s">
        <v>5</v>
      </c>
      <c r="B7" s="17" t="s">
        <v>42</v>
      </c>
      <c r="C7" s="12">
        <v>146172</v>
      </c>
      <c r="D7" s="25">
        <v>165081.10566999999</v>
      </c>
      <c r="E7" s="25">
        <v>161701.84719999999</v>
      </c>
      <c r="F7" s="10">
        <f t="shared" ref="F7:F8" si="0">E7/D7*100</f>
        <v>97.952970779857026</v>
      </c>
    </row>
    <row r="8" spans="1:6" ht="15.75" customHeight="1" x14ac:dyDescent="0.25">
      <c r="A8" s="16" t="s">
        <v>86</v>
      </c>
      <c r="B8" s="17" t="s">
        <v>85</v>
      </c>
      <c r="C8" s="12">
        <v>18.100000000000001</v>
      </c>
      <c r="D8" s="25">
        <v>18.100000000000001</v>
      </c>
      <c r="E8" s="25">
        <v>0</v>
      </c>
      <c r="F8" s="10">
        <f t="shared" si="0"/>
        <v>0</v>
      </c>
    </row>
    <row r="9" spans="1:6" ht="15.75" customHeight="1" x14ac:dyDescent="0.25">
      <c r="A9" s="16" t="s">
        <v>91</v>
      </c>
      <c r="B9" s="17" t="s">
        <v>92</v>
      </c>
      <c r="C9" s="12">
        <v>0</v>
      </c>
      <c r="D9" s="26">
        <v>0</v>
      </c>
      <c r="E9" s="27">
        <v>0</v>
      </c>
      <c r="F9" s="10">
        <f>E10/D10*100</f>
        <v>0</v>
      </c>
    </row>
    <row r="10" spans="1:6" ht="15.75" x14ac:dyDescent="0.25">
      <c r="A10" s="16" t="s">
        <v>6</v>
      </c>
      <c r="B10" s="17" t="s">
        <v>43</v>
      </c>
      <c r="C10" s="12">
        <v>1200</v>
      </c>
      <c r="D10" s="25">
        <v>1200</v>
      </c>
      <c r="E10" s="25">
        <v>0</v>
      </c>
      <c r="F10" s="10">
        <f>E11/D11*100</f>
        <v>97.91358727394524</v>
      </c>
    </row>
    <row r="11" spans="1:6" ht="21" customHeight="1" x14ac:dyDescent="0.25">
      <c r="A11" s="16" t="s">
        <v>7</v>
      </c>
      <c r="B11" s="17" t="s">
        <v>44</v>
      </c>
      <c r="C11" s="12">
        <v>47112.9</v>
      </c>
      <c r="D11" s="25">
        <v>92927.318539999993</v>
      </c>
      <c r="E11" s="25">
        <v>90988.471139999994</v>
      </c>
      <c r="F11" s="10">
        <f>E12/D12*100</f>
        <v>100</v>
      </c>
    </row>
    <row r="12" spans="1:6" s="7" customFormat="1" ht="15.75" x14ac:dyDescent="0.25">
      <c r="A12" s="14" t="s">
        <v>8</v>
      </c>
      <c r="B12" s="15" t="s">
        <v>45</v>
      </c>
      <c r="C12" s="11">
        <f>C13</f>
        <v>3497.9</v>
      </c>
      <c r="D12" s="24">
        <f>D13</f>
        <v>3522.0459999999998</v>
      </c>
      <c r="E12" s="24">
        <f>E13</f>
        <v>3522.0459999999998</v>
      </c>
      <c r="F12" s="9">
        <f>E13/D13*100</f>
        <v>100</v>
      </c>
    </row>
    <row r="13" spans="1:6" ht="21" customHeight="1" x14ac:dyDescent="0.25">
      <c r="A13" s="16" t="s">
        <v>9</v>
      </c>
      <c r="B13" s="17" t="s">
        <v>46</v>
      </c>
      <c r="C13" s="12">
        <v>3497.9</v>
      </c>
      <c r="D13" s="25">
        <v>3522.0459999999998</v>
      </c>
      <c r="E13" s="25">
        <v>3522.0459999999998</v>
      </c>
      <c r="F13" s="10">
        <f>E14/D14*100</f>
        <v>91.000497570216623</v>
      </c>
    </row>
    <row r="14" spans="1:6" s="7" customFormat="1" ht="33" customHeight="1" x14ac:dyDescent="0.25">
      <c r="A14" s="14" t="s">
        <v>10</v>
      </c>
      <c r="B14" s="15" t="s">
        <v>47</v>
      </c>
      <c r="C14" s="11">
        <f>C15</f>
        <v>12141</v>
      </c>
      <c r="D14" s="24">
        <f>D15</f>
        <v>12141</v>
      </c>
      <c r="E14" s="24">
        <f>E15</f>
        <v>11048.37041</v>
      </c>
      <c r="F14" s="9">
        <f>E15/D15*100</f>
        <v>91.000497570216623</v>
      </c>
    </row>
    <row r="15" spans="1:6" ht="38.25" customHeight="1" x14ac:dyDescent="0.25">
      <c r="A15" s="16" t="s">
        <v>90</v>
      </c>
      <c r="B15" s="17" t="s">
        <v>89</v>
      </c>
      <c r="C15" s="12">
        <v>12141</v>
      </c>
      <c r="D15" s="25">
        <v>12141</v>
      </c>
      <c r="E15" s="25">
        <v>11048.37041</v>
      </c>
      <c r="F15" s="10">
        <f>E16/D16*100</f>
        <v>84.486943839124748</v>
      </c>
    </row>
    <row r="16" spans="1:6" s="7" customFormat="1" ht="18.75" customHeight="1" x14ac:dyDescent="0.25">
      <c r="A16" s="14" t="s">
        <v>11</v>
      </c>
      <c r="B16" s="15" t="s">
        <v>48</v>
      </c>
      <c r="C16" s="11">
        <f>SUM(C17:C20)</f>
        <v>172027.36</v>
      </c>
      <c r="D16" s="24">
        <f>SUM(D17:D20)</f>
        <v>271618.08926000004</v>
      </c>
      <c r="E16" s="24">
        <f>SUM(E17:E20)</f>
        <v>229481.82252999998</v>
      </c>
      <c r="F16" s="9">
        <f>E17/D17*100</f>
        <v>80.90733616421393</v>
      </c>
    </row>
    <row r="17" spans="1:6" ht="17.25" customHeight="1" x14ac:dyDescent="0.25">
      <c r="A17" s="16" t="s">
        <v>12</v>
      </c>
      <c r="B17" s="17" t="s">
        <v>49</v>
      </c>
      <c r="C17" s="12">
        <v>7162</v>
      </c>
      <c r="D17" s="25">
        <v>3512.6266599999999</v>
      </c>
      <c r="E17" s="25">
        <v>2841.9726599999999</v>
      </c>
      <c r="F17" s="10">
        <f>E18/D18*100</f>
        <v>99.957561290322587</v>
      </c>
    </row>
    <row r="18" spans="1:6" ht="15.75" x14ac:dyDescent="0.25">
      <c r="A18" s="16" t="s">
        <v>13</v>
      </c>
      <c r="B18" s="17" t="s">
        <v>50</v>
      </c>
      <c r="C18" s="12">
        <v>12400</v>
      </c>
      <c r="D18" s="25">
        <v>12400</v>
      </c>
      <c r="E18" s="25">
        <v>12394.7376</v>
      </c>
      <c r="F18" s="10">
        <f>E19/D19*100</f>
        <v>82.738545581159428</v>
      </c>
    </row>
    <row r="19" spans="1:6" ht="19.5" customHeight="1" x14ac:dyDescent="0.25">
      <c r="A19" s="16" t="s">
        <v>14</v>
      </c>
      <c r="B19" s="17" t="s">
        <v>51</v>
      </c>
      <c r="C19" s="12">
        <v>131440.35999999999</v>
      </c>
      <c r="D19" s="25">
        <v>236680.4626</v>
      </c>
      <c r="E19" s="25">
        <v>195825.97242999999</v>
      </c>
      <c r="F19" s="10">
        <f>E20/D20*100</f>
        <v>96.815452509855447</v>
      </c>
    </row>
    <row r="20" spans="1:6" ht="17.25" customHeight="1" x14ac:dyDescent="0.25">
      <c r="A20" s="16" t="s">
        <v>15</v>
      </c>
      <c r="B20" s="17" t="s">
        <v>52</v>
      </c>
      <c r="C20" s="12">
        <v>21025</v>
      </c>
      <c r="D20" s="25">
        <v>19025</v>
      </c>
      <c r="E20" s="25">
        <v>18419.13984</v>
      </c>
      <c r="F20" s="10">
        <f>E21/D21*100</f>
        <v>96.819923618309915</v>
      </c>
    </row>
    <row r="21" spans="1:6" s="7" customFormat="1" ht="15.75" customHeight="1" x14ac:dyDescent="0.25">
      <c r="A21" s="14" t="s">
        <v>16</v>
      </c>
      <c r="B21" s="15" t="s">
        <v>53</v>
      </c>
      <c r="C21" s="11">
        <f>C22+C23+C24+C25</f>
        <v>60262.744099999996</v>
      </c>
      <c r="D21" s="24">
        <f>D22+D23+D24+D25</f>
        <v>103406.57283999999</v>
      </c>
      <c r="E21" s="24">
        <f>E22+E23+E24+E25</f>
        <v>100118.16484</v>
      </c>
      <c r="F21" s="9">
        <f>E22/D22*100</f>
        <v>84.661939366515838</v>
      </c>
    </row>
    <row r="22" spans="1:6" ht="15.75" x14ac:dyDescent="0.25">
      <c r="A22" s="16" t="s">
        <v>17</v>
      </c>
      <c r="B22" s="17" t="s">
        <v>54</v>
      </c>
      <c r="C22" s="12">
        <v>1500</v>
      </c>
      <c r="D22" s="25">
        <v>2210</v>
      </c>
      <c r="E22" s="25">
        <v>1871.0288599999999</v>
      </c>
      <c r="F22" s="10">
        <f>E23/D23*100</f>
        <v>95.223256286541329</v>
      </c>
    </row>
    <row r="23" spans="1:6" ht="15.75" x14ac:dyDescent="0.25">
      <c r="A23" s="16" t="s">
        <v>18</v>
      </c>
      <c r="B23" s="17" t="s">
        <v>55</v>
      </c>
      <c r="C23" s="12">
        <v>11702.85346</v>
      </c>
      <c r="D23" s="25">
        <v>53509.235439999997</v>
      </c>
      <c r="E23" s="25">
        <v>50953.236400000002</v>
      </c>
      <c r="F23" s="10">
        <f>E24/D24*100</f>
        <v>99.059151432247816</v>
      </c>
    </row>
    <row r="24" spans="1:6" ht="15.75" x14ac:dyDescent="0.25">
      <c r="A24" s="16" t="s">
        <v>19</v>
      </c>
      <c r="B24" s="17" t="s">
        <v>56</v>
      </c>
      <c r="C24" s="12">
        <v>38959.890639999998</v>
      </c>
      <c r="D24" s="25">
        <v>41817.337399999997</v>
      </c>
      <c r="E24" s="25">
        <v>41423.899579999998</v>
      </c>
      <c r="F24" s="10">
        <f>E25/D25*100</f>
        <v>100</v>
      </c>
    </row>
    <row r="25" spans="1:6" ht="30" x14ac:dyDescent="0.25">
      <c r="A25" s="16" t="s">
        <v>87</v>
      </c>
      <c r="B25" s="17" t="s">
        <v>88</v>
      </c>
      <c r="C25" s="12">
        <v>8100</v>
      </c>
      <c r="D25" s="25">
        <v>5870</v>
      </c>
      <c r="E25" s="25">
        <v>5870</v>
      </c>
      <c r="F25" s="10">
        <f>E26/D26*100</f>
        <v>2.3647058823529412</v>
      </c>
    </row>
    <row r="26" spans="1:6" s="7" customFormat="1" ht="21" customHeight="1" x14ac:dyDescent="0.25">
      <c r="A26" s="14" t="s">
        <v>81</v>
      </c>
      <c r="B26" s="15" t="s">
        <v>83</v>
      </c>
      <c r="C26" s="11">
        <f>C27</f>
        <v>12000</v>
      </c>
      <c r="D26" s="24">
        <f>D27</f>
        <v>8500</v>
      </c>
      <c r="E26" s="24">
        <f t="shared" ref="E26" si="1">E27</f>
        <v>201</v>
      </c>
      <c r="F26" s="9">
        <f>E27/D27*100</f>
        <v>2.3647058823529412</v>
      </c>
    </row>
    <row r="27" spans="1:6" ht="21" customHeight="1" x14ac:dyDescent="0.25">
      <c r="A27" s="16" t="s">
        <v>82</v>
      </c>
      <c r="B27" s="17" t="s">
        <v>84</v>
      </c>
      <c r="C27" s="12">
        <v>12000</v>
      </c>
      <c r="D27" s="25">
        <v>8500</v>
      </c>
      <c r="E27" s="25">
        <v>201</v>
      </c>
      <c r="F27" s="10">
        <f>E28/D28*100</f>
        <v>99.572875473327301</v>
      </c>
    </row>
    <row r="28" spans="1:6" s="7" customFormat="1" ht="15.75" x14ac:dyDescent="0.25">
      <c r="A28" s="14" t="s">
        <v>20</v>
      </c>
      <c r="B28" s="15" t="s">
        <v>57</v>
      </c>
      <c r="C28" s="11">
        <f>SUM(C29:C33)</f>
        <v>1837544.0571599999</v>
      </c>
      <c r="D28" s="24">
        <f>SUM(D29:D33)</f>
        <v>1851357.0484000002</v>
      </c>
      <c r="E28" s="24">
        <f>SUM(E29:E33)</f>
        <v>1843449.4483700001</v>
      </c>
      <c r="F28" s="9">
        <f>E29/D29*100</f>
        <v>99.878820925713256</v>
      </c>
    </row>
    <row r="29" spans="1:6" ht="15.75" x14ac:dyDescent="0.25">
      <c r="A29" s="16" t="s">
        <v>21</v>
      </c>
      <c r="B29" s="17" t="s">
        <v>58</v>
      </c>
      <c r="C29" s="12">
        <v>544232.04</v>
      </c>
      <c r="D29" s="25">
        <v>512413.39617000002</v>
      </c>
      <c r="E29" s="25">
        <v>511792.45835999999</v>
      </c>
      <c r="F29" s="10">
        <f>E30/D30*100</f>
        <v>99.499150944318146</v>
      </c>
    </row>
    <row r="30" spans="1:6" ht="15.75" x14ac:dyDescent="0.25">
      <c r="A30" s="16" t="s">
        <v>22</v>
      </c>
      <c r="B30" s="17" t="s">
        <v>59</v>
      </c>
      <c r="C30" s="12">
        <v>1015461.67428</v>
      </c>
      <c r="D30" s="25">
        <v>1049729.3806100001</v>
      </c>
      <c r="E30" s="25">
        <v>1044471.82092</v>
      </c>
      <c r="F30" s="10">
        <f>E31/D31*100</f>
        <v>100</v>
      </c>
    </row>
    <row r="31" spans="1:6" ht="15.75" x14ac:dyDescent="0.25">
      <c r="A31" s="18" t="s">
        <v>77</v>
      </c>
      <c r="B31" s="17" t="s">
        <v>78</v>
      </c>
      <c r="C31" s="12">
        <v>153798.5184</v>
      </c>
      <c r="D31" s="25">
        <v>151980.89699000001</v>
      </c>
      <c r="E31" s="25">
        <v>151980.89699000001</v>
      </c>
      <c r="F31" s="10">
        <f>E32/D32*100</f>
        <v>99.860634980472938</v>
      </c>
    </row>
    <row r="32" spans="1:6" ht="19.5" customHeight="1" x14ac:dyDescent="0.25">
      <c r="A32" s="16" t="s">
        <v>23</v>
      </c>
      <c r="B32" s="17" t="s">
        <v>60</v>
      </c>
      <c r="C32" s="12">
        <v>18845</v>
      </c>
      <c r="D32" s="25">
        <v>32902.804559999997</v>
      </c>
      <c r="E32" s="25">
        <v>32856.949560000001</v>
      </c>
      <c r="F32" s="10">
        <f>E33/D33*100</f>
        <v>98.099073427213739</v>
      </c>
    </row>
    <row r="33" spans="1:6" ht="20.25" customHeight="1" x14ac:dyDescent="0.25">
      <c r="A33" s="16" t="s">
        <v>24</v>
      </c>
      <c r="B33" s="17" t="s">
        <v>61</v>
      </c>
      <c r="C33" s="12">
        <v>105206.82448</v>
      </c>
      <c r="D33" s="25">
        <v>104330.57007</v>
      </c>
      <c r="E33" s="25">
        <v>102347.32253999999</v>
      </c>
      <c r="F33" s="10">
        <f>E34/D34*100</f>
        <v>99.6549054993487</v>
      </c>
    </row>
    <row r="34" spans="1:6" s="7" customFormat="1" ht="15.75" x14ac:dyDescent="0.25">
      <c r="A34" s="14" t="s">
        <v>25</v>
      </c>
      <c r="B34" s="15" t="s">
        <v>62</v>
      </c>
      <c r="C34" s="11">
        <f>C35</f>
        <v>146566.67793999999</v>
      </c>
      <c r="D34" s="24">
        <f>D35</f>
        <v>137692.7071</v>
      </c>
      <c r="E34" s="24">
        <f>E35</f>
        <v>137217.53714</v>
      </c>
      <c r="F34" s="9">
        <f>E35/D35*100</f>
        <v>99.6549054993487</v>
      </c>
    </row>
    <row r="35" spans="1:6" ht="15.75" x14ac:dyDescent="0.25">
      <c r="A35" s="16" t="s">
        <v>26</v>
      </c>
      <c r="B35" s="17" t="s">
        <v>63</v>
      </c>
      <c r="C35" s="12">
        <v>146566.67793999999</v>
      </c>
      <c r="D35" s="25">
        <v>137692.7071</v>
      </c>
      <c r="E35" s="25">
        <v>137217.53714</v>
      </c>
      <c r="F35" s="10">
        <f>E36/D36*100</f>
        <v>98.352580964426281</v>
      </c>
    </row>
    <row r="36" spans="1:6" s="7" customFormat="1" ht="15.75" x14ac:dyDescent="0.25">
      <c r="A36" s="14" t="s">
        <v>27</v>
      </c>
      <c r="B36" s="15" t="s">
        <v>64</v>
      </c>
      <c r="C36" s="11">
        <f>C37+C38+C39</f>
        <v>182821.13246999998</v>
      </c>
      <c r="D36" s="24">
        <f>D37+D38+D39+D40</f>
        <v>247568.59741999998</v>
      </c>
      <c r="E36" s="24">
        <f>E37+E38+E39+E40</f>
        <v>243490.10522000003</v>
      </c>
      <c r="F36" s="9">
        <f>E37/D37*100</f>
        <v>96.023616687303416</v>
      </c>
    </row>
    <row r="37" spans="1:6" ht="15.75" x14ac:dyDescent="0.25">
      <c r="A37" s="16" t="s">
        <v>28</v>
      </c>
      <c r="B37" s="17" t="s">
        <v>65</v>
      </c>
      <c r="C37" s="12">
        <v>4130</v>
      </c>
      <c r="D37" s="25">
        <v>4479.20399</v>
      </c>
      <c r="E37" s="25">
        <v>4301.0936700000002</v>
      </c>
      <c r="F37" s="10">
        <f>E38/D38*100</f>
        <v>99.661597067373108</v>
      </c>
    </row>
    <row r="38" spans="1:6" ht="18.75" customHeight="1" x14ac:dyDescent="0.25">
      <c r="A38" s="16" t="s">
        <v>29</v>
      </c>
      <c r="B38" s="17" t="s">
        <v>66</v>
      </c>
      <c r="C38" s="12">
        <v>18463.251</v>
      </c>
      <c r="D38" s="25">
        <v>88651.714000000007</v>
      </c>
      <c r="E38" s="25">
        <v>88351.714000000007</v>
      </c>
      <c r="F38" s="10">
        <f>E39/D39*100</f>
        <v>99.291621389619095</v>
      </c>
    </row>
    <row r="39" spans="1:6" ht="15.75" x14ac:dyDescent="0.25">
      <c r="A39" s="16" t="s">
        <v>30</v>
      </c>
      <c r="B39" s="17" t="s">
        <v>67</v>
      </c>
      <c r="C39" s="12">
        <v>160227.88146999999</v>
      </c>
      <c r="D39" s="25">
        <v>150896.25863</v>
      </c>
      <c r="E39" s="25">
        <v>149827.34181000001</v>
      </c>
      <c r="F39" s="10">
        <f>E40/D40*100</f>
        <v>28.518377143998251</v>
      </c>
    </row>
    <row r="40" spans="1:6" s="7" customFormat="1" ht="16.5" customHeight="1" x14ac:dyDescent="0.25">
      <c r="A40" s="16" t="s">
        <v>96</v>
      </c>
      <c r="B40" s="17" t="s">
        <v>97</v>
      </c>
      <c r="C40" s="12">
        <v>0</v>
      </c>
      <c r="D40" s="25">
        <v>3541.4207999999999</v>
      </c>
      <c r="E40" s="25">
        <v>1009.95574</v>
      </c>
      <c r="F40" s="9">
        <f>E41/D41*100</f>
        <v>99.448654914398986</v>
      </c>
    </row>
    <row r="41" spans="1:6" ht="15.75" x14ac:dyDescent="0.25">
      <c r="A41" s="14" t="s">
        <v>31</v>
      </c>
      <c r="B41" s="19" t="s">
        <v>68</v>
      </c>
      <c r="C41" s="11">
        <f>C42+C43</f>
        <v>75328.7</v>
      </c>
      <c r="D41" s="24">
        <f>D42+D43</f>
        <v>115107.71685</v>
      </c>
      <c r="E41" s="24">
        <f>E42+E43</f>
        <v>114473.07610999999</v>
      </c>
      <c r="F41" s="10">
        <f>E42/D42*100</f>
        <v>98.756795395721809</v>
      </c>
    </row>
    <row r="42" spans="1:6" ht="15.75" x14ac:dyDescent="0.25">
      <c r="A42" s="16" t="s">
        <v>32</v>
      </c>
      <c r="B42" s="17" t="s">
        <v>69</v>
      </c>
      <c r="C42" s="12">
        <v>29465</v>
      </c>
      <c r="D42" s="25">
        <v>51048.776510000003</v>
      </c>
      <c r="E42" s="25">
        <v>50414.135770000001</v>
      </c>
      <c r="F42" s="10">
        <f>E43/D43*100</f>
        <v>100</v>
      </c>
    </row>
    <row r="43" spans="1:6" s="7" customFormat="1" ht="15.75" x14ac:dyDescent="0.25">
      <c r="A43" s="16" t="s">
        <v>93</v>
      </c>
      <c r="B43" s="17" t="s">
        <v>94</v>
      </c>
      <c r="C43" s="12">
        <v>45863.7</v>
      </c>
      <c r="D43" s="25">
        <v>64058.940340000001</v>
      </c>
      <c r="E43" s="25">
        <v>64058.940340000001</v>
      </c>
      <c r="F43" s="9">
        <f>E44/D44*100</f>
        <v>99.901888335089069</v>
      </c>
    </row>
    <row r="44" spans="1:6" ht="15.75" x14ac:dyDescent="0.25">
      <c r="A44" s="14" t="s">
        <v>33</v>
      </c>
      <c r="B44" s="15" t="s">
        <v>70</v>
      </c>
      <c r="C44" s="11">
        <f>C45+C46</f>
        <v>6430</v>
      </c>
      <c r="D44" s="24">
        <f>D45+D46</f>
        <v>6360.1</v>
      </c>
      <c r="E44" s="24">
        <f>E45+E46</f>
        <v>6353.86</v>
      </c>
      <c r="F44" s="10">
        <f>E45/D45*100</f>
        <v>100</v>
      </c>
    </row>
    <row r="45" spans="1:6" ht="17.25" customHeight="1" x14ac:dyDescent="0.25">
      <c r="A45" s="16" t="s">
        <v>34</v>
      </c>
      <c r="B45" s="17" t="s">
        <v>71</v>
      </c>
      <c r="C45" s="12">
        <v>4900</v>
      </c>
      <c r="D45" s="25">
        <v>4900</v>
      </c>
      <c r="E45" s="25">
        <v>4900</v>
      </c>
      <c r="F45" s="10">
        <f>E46/D46*100</f>
        <v>99.572632011506059</v>
      </c>
    </row>
    <row r="46" spans="1:6" s="7" customFormat="1" ht="15.75" x14ac:dyDescent="0.25">
      <c r="A46" s="16" t="s">
        <v>35</v>
      </c>
      <c r="B46" s="17" t="s">
        <v>72</v>
      </c>
      <c r="C46" s="12">
        <v>1530</v>
      </c>
      <c r="D46" s="25">
        <v>1460.1</v>
      </c>
      <c r="E46" s="25">
        <v>1453.86</v>
      </c>
      <c r="F46" s="9">
        <f>E47/D47*100</f>
        <v>100</v>
      </c>
    </row>
    <row r="47" spans="1:6" ht="49.5" customHeight="1" x14ac:dyDescent="0.25">
      <c r="A47" s="14" t="s">
        <v>36</v>
      </c>
      <c r="B47" s="15" t="s">
        <v>73</v>
      </c>
      <c r="C47" s="13">
        <f>C48+C49</f>
        <v>139824</v>
      </c>
      <c r="D47" s="24">
        <f>D48+D49</f>
        <v>150730.07149</v>
      </c>
      <c r="E47" s="24">
        <f>E48+E49</f>
        <v>150730.07149</v>
      </c>
      <c r="F47" s="10">
        <f>E48/D48*100</f>
        <v>100</v>
      </c>
    </row>
    <row r="48" spans="1:6" ht="45" x14ac:dyDescent="0.25">
      <c r="A48" s="16" t="s">
        <v>37</v>
      </c>
      <c r="B48" s="17" t="s">
        <v>74</v>
      </c>
      <c r="C48" s="12">
        <v>139824</v>
      </c>
      <c r="D48" s="25">
        <v>139824</v>
      </c>
      <c r="E48" s="25">
        <v>139824</v>
      </c>
      <c r="F48" s="10">
        <f>E49/D49*100</f>
        <v>100</v>
      </c>
    </row>
    <row r="49" spans="1:6" s="7" customFormat="1" ht="15.75" x14ac:dyDescent="0.25">
      <c r="A49" s="16" t="s">
        <v>38</v>
      </c>
      <c r="B49" s="17" t="s">
        <v>75</v>
      </c>
      <c r="C49" s="12"/>
      <c r="D49" s="25">
        <v>10906.07149</v>
      </c>
      <c r="E49" s="25">
        <v>10906.07149</v>
      </c>
      <c r="F49" s="9">
        <f>E50/D50*100</f>
        <v>97.650702736550016</v>
      </c>
    </row>
    <row r="50" spans="1:6" ht="15.75" x14ac:dyDescent="0.25">
      <c r="A50" s="14" t="s">
        <v>39</v>
      </c>
      <c r="B50" s="15"/>
      <c r="C50" s="20">
        <f>C5+C12+C14+C16+C21+C26+C28+C34+C36+C41+C44+C47</f>
        <v>2849567.57167</v>
      </c>
      <c r="D50" s="24">
        <f>D47+D44+D41+D36+D34+D28+D21+D16+D14+D12+D5+D26</f>
        <v>3174671.7735700002</v>
      </c>
      <c r="E50" s="24">
        <f>E47+E44+E41+E36+E34+E28+E21+E16+E14+E12+E5+E26</f>
        <v>3100089.2964700009</v>
      </c>
    </row>
    <row r="51" spans="1:6" ht="15.75" x14ac:dyDescent="0.25">
      <c r="C51" s="8"/>
    </row>
  </sheetData>
  <mergeCells count="2">
    <mergeCell ref="A1:F1"/>
    <mergeCell ref="E3:F3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2026-01-27T05:10:18Z</dcterms:modified>
</cp:coreProperties>
</file>