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2DC6AF4-9031-47F6-80C7-858FFCF35D4C}" xr6:coauthVersionLast="45" xr6:coauthVersionMax="45" xr10:uidLastSave="{00000000-0000-0000-0000-000000000000}"/>
  <bookViews>
    <workbookView xWindow="14055" yWindow="0" windowWidth="13710" windowHeight="15435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16" i="1"/>
  <c r="G16" i="1" s="1"/>
  <c r="D14" i="1"/>
  <c r="E14" i="1" s="1"/>
  <c r="F14" i="1"/>
  <c r="C14" i="1"/>
  <c r="E49" i="1"/>
  <c r="E48" i="1"/>
  <c r="E47" i="1"/>
  <c r="E46" i="1"/>
  <c r="E45" i="1"/>
  <c r="E44" i="1"/>
  <c r="E43" i="1"/>
  <c r="E41" i="1"/>
  <c r="E40" i="1"/>
  <c r="E39" i="1"/>
  <c r="E38" i="1"/>
  <c r="E36" i="1"/>
  <c r="E32" i="1"/>
  <c r="E31" i="1"/>
  <c r="E30" i="1"/>
  <c r="E26" i="1"/>
  <c r="E25" i="1"/>
  <c r="E24" i="1"/>
  <c r="E23" i="1"/>
  <c r="E21" i="1"/>
  <c r="E20" i="1"/>
  <c r="E19" i="1"/>
  <c r="E18" i="1"/>
  <c r="E13" i="1"/>
  <c r="E12" i="1"/>
  <c r="E11" i="1"/>
  <c r="E10" i="1"/>
  <c r="E8" i="1"/>
  <c r="E7" i="1"/>
  <c r="E6" i="1"/>
  <c r="E33" i="1" l="1"/>
  <c r="E34" i="1"/>
  <c r="C42" i="1" l="1"/>
  <c r="F37" i="1"/>
  <c r="D37" i="1"/>
  <c r="E37" i="1" s="1"/>
  <c r="C37" i="1"/>
  <c r="G41" i="1"/>
  <c r="F48" i="1" l="1"/>
  <c r="F45" i="1"/>
  <c r="F42" i="1"/>
  <c r="F35" i="1"/>
  <c r="F29" i="1"/>
  <c r="F27" i="1"/>
  <c r="F22" i="1"/>
  <c r="F17" i="1"/>
  <c r="F12" i="1"/>
  <c r="F5" i="1"/>
  <c r="D48" i="1"/>
  <c r="D45" i="1"/>
  <c r="D42" i="1"/>
  <c r="E42" i="1" s="1"/>
  <c r="D35" i="1"/>
  <c r="E35" i="1" s="1"/>
  <c r="D29" i="1"/>
  <c r="E29" i="1" s="1"/>
  <c r="D27" i="1"/>
  <c r="D22" i="1"/>
  <c r="E22" i="1" s="1"/>
  <c r="D17" i="1"/>
  <c r="E17" i="1" s="1"/>
  <c r="D12" i="1"/>
  <c r="D5" i="1"/>
  <c r="E5" i="1" s="1"/>
  <c r="F51" i="1" l="1"/>
  <c r="D51" i="1"/>
  <c r="E51" i="1" s="1"/>
  <c r="C48" i="1"/>
  <c r="C45" i="1"/>
  <c r="C35" i="1"/>
  <c r="C29" i="1"/>
  <c r="C27" i="1"/>
  <c r="C22" i="1"/>
  <c r="C17" i="1"/>
  <c r="C12" i="1"/>
  <c r="C5" i="1"/>
  <c r="E9" i="1" l="1"/>
  <c r="E27" i="1"/>
  <c r="E28" i="1"/>
  <c r="E50" i="1"/>
  <c r="G25" i="1" l="1"/>
  <c r="C51" i="1" l="1"/>
  <c r="G5" i="1" l="1"/>
  <c r="G28" i="1" l="1"/>
  <c r="G27" i="1" l="1"/>
  <c r="G42" i="1"/>
  <c r="G32" i="1" l="1"/>
  <c r="G11" i="1"/>
  <c r="G49" i="1"/>
  <c r="G47" i="1"/>
  <c r="G46" i="1"/>
  <c r="G43" i="1"/>
  <c r="G40" i="1"/>
  <c r="G39" i="1"/>
  <c r="G38" i="1"/>
  <c r="G36" i="1"/>
  <c r="G34" i="1"/>
  <c r="G33" i="1"/>
  <c r="G31" i="1"/>
  <c r="G30" i="1"/>
  <c r="G26" i="1"/>
  <c r="G24" i="1"/>
  <c r="G23" i="1"/>
  <c r="G21" i="1"/>
  <c r="G20" i="1"/>
  <c r="G19" i="1"/>
  <c r="G18" i="1"/>
  <c r="G15" i="1"/>
  <c r="G13" i="1"/>
  <c r="G7" i="1"/>
  <c r="G6" i="1"/>
  <c r="G35" i="1" l="1"/>
  <c r="G22" i="1"/>
  <c r="G14" i="1"/>
  <c r="G12" i="1"/>
  <c r="G45" i="1"/>
  <c r="G17" i="1"/>
  <c r="G37" i="1"/>
  <c r="G48" i="1" l="1"/>
  <c r="G51" i="1"/>
  <c r="G29" i="1"/>
</calcChain>
</file>

<file path=xl/sharedStrings.xml><?xml version="1.0" encoding="utf-8"?>
<sst xmlns="http://schemas.openxmlformats.org/spreadsheetml/2006/main" count="102" uniqueCount="102">
  <si>
    <t>Ед.Изм.: тыс.руб.</t>
  </si>
  <si>
    <t>% испол-я текущего плана</t>
  </si>
  <si>
    <t>Функциональная структура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</si>
  <si>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</si>
  <si>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</si>
  <si>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</si>
  <si>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</si>
  <si>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</si>
  <si>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</si>
  <si>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</si>
  <si>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</si>
  <si>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</si>
  <si>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</si>
  <si>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</si>
  <si>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</si>
  <si>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</si>
  <si>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</si>
  <si>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</si>
  <si>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</si>
  <si>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</si>
  <si>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</si>
  <si>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</si>
  <si>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</si>
  <si>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</si>
  <si>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</si>
  <si>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</si>
  <si>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</si>
  <si>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</si>
  <si>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</si>
  <si>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</si>
  <si>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</si>
  <si>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</si>
  <si>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</si>
  <si>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</si>
  <si>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</si>
  <si>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</si>
  <si>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</si>
  <si>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</si>
  <si>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</si>
  <si>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РАСХОДЫ ВСЕГО</t>
  </si>
  <si>
    <t>Раздел,     подраздел</t>
  </si>
  <si>
    <t>0100</t>
  </si>
  <si>
    <t>0104</t>
  </si>
  <si>
    <t>0111</t>
  </si>
  <si>
    <t>0113</t>
  </si>
  <si>
    <t>0200</t>
  </si>
  <si>
    <t>0203</t>
  </si>
  <si>
    <t>0300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</si>
  <si>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</si>
  <si>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</si>
  <si>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</si>
  <si>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</si>
  <si>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</si>
  <si>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</si>
  <si>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</si>
  <si>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</si>
  <si>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</si>
  <si>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</si>
  <si>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</si>
  <si>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</si>
  <si>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0707</t>
  </si>
  <si>
    <t>0709</t>
  </si>
  <si>
    <t>0800</t>
  </si>
  <si>
    <t>0801</t>
  </si>
  <si>
    <t>1000</t>
  </si>
  <si>
    <t>1001</t>
  </si>
  <si>
    <t>1003</t>
  </si>
  <si>
    <t>1004</t>
  </si>
  <si>
    <t>1100</t>
  </si>
  <si>
    <t>1101</t>
  </si>
  <si>
    <t>1200</t>
  </si>
  <si>
    <t>1201</t>
  </si>
  <si>
    <t>1202</t>
  </si>
  <si>
    <t>1400</t>
  </si>
  <si>
    <t>1401</t>
  </si>
  <si>
    <t>1403</t>
  </si>
  <si>
    <t>Уточненный план</t>
  </si>
  <si>
    <t>Дополнительное образование  детей</t>
  </si>
  <si>
    <t>0703</t>
  </si>
  <si>
    <t>0103</t>
  </si>
  <si>
    <t>Утвержденный план</t>
  </si>
  <si>
    <t>ОХРАНА ОКРУЖАЮЩЕЙ СРЕДЫ</t>
  </si>
  <si>
    <t>Другие вопросы в области окружающей среды</t>
  </si>
  <si>
    <t>0600</t>
  </si>
  <si>
    <t>0605</t>
  </si>
  <si>
    <t>0105</t>
  </si>
  <si>
    <t>Судебная система</t>
  </si>
  <si>
    <t>Другие вопросы в области жилищно-коммунального хозяйства</t>
  </si>
  <si>
    <t>0505</t>
  </si>
  <si>
    <t>0310</t>
  </si>
  <si>
    <t>Защита населения и территории от чрезвычайных ситуаций природного и техногенного характера,пожарная безопасность</t>
  </si>
  <si>
    <t>Обеспечение проведения выборов и референдумов</t>
  </si>
  <si>
    <t>0107</t>
  </si>
  <si>
    <t>Спорт высших достижений</t>
  </si>
  <si>
    <t>1103</t>
  </si>
  <si>
    <t>Другие вопросы в области социальной политики</t>
  </si>
  <si>
    <t>1006</t>
  </si>
  <si>
    <t>Сведения об исполнении бюджета муниципального района Мелеузовский район Республики Башкортостан за 2 квартал 2026 года по расходам, в разрезе разделов и подразделов в сравнении с запланированными значениями на соответствующий период</t>
  </si>
  <si>
    <t>Текущий план на 2 квартал 2026 года</t>
  </si>
  <si>
    <t>Отчет за 2 квартал 2026  года</t>
  </si>
  <si>
    <t>0314</t>
  </si>
  <si>
    <t>Другие вопросы в области национальной безопасности и правоохранительной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</si>
</sst>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view="pageBreakPreview" topLeftCell="B19" zoomScale="86" zoomScaleNormal="91" zoomScaleSheetLayoutView="86" workbookViewId="0">
      <selection activeCell="F46" sqref="F46:F47"/>
    </sheetView>
  </sheetViews>
  <sheetFormatPr defaultRowHeight="15" x14ac:dyDescent="0.25"/>
  <cols>
    <col min="1" max="1" width="58.140625" style="1" customWidth="1"/>
    <col min="2" max="2" width="12.28515625" style="1" customWidth="1"/>
    <col min="3" max="3" width="16.5703125" style="1" customWidth="1"/>
    <col min="4" max="4" width="18.42578125" style="1" customWidth="1"/>
    <col min="5" max="5" width="15" style="1" customWidth="1"/>
    <col min="6" max="6" width="17.5703125" style="1" customWidth="1"/>
    <col min="7" max="7" width="13.5703125" style="1" customWidth="1"/>
    <col min="8" max="16384" width="9.140625" style="1"/>
  </cols>
  <sheetData>
    <row r="1" spans="1:7" ht="57" customHeight="1" x14ac:dyDescent="0.25">
      <c r="A1" s="20" t="s">
        <v>97</v>
      </c>
      <c r="B1" s="20"/>
      <c r="C1" s="20"/>
      <c r="D1" s="20"/>
      <c r="E1" s="20"/>
      <c r="F1" s="20"/>
      <c r="G1" s="20"/>
    </row>
    <row r="2" spans="1:7" x14ac:dyDescent="0.25">
      <c r="B2" s="2"/>
      <c r="C2" s="2"/>
      <c r="D2" s="3"/>
      <c r="E2" s="3"/>
      <c r="F2" s="3"/>
      <c r="G2" s="3"/>
    </row>
    <row r="3" spans="1:7" x14ac:dyDescent="0.25">
      <c r="B3" s="2"/>
      <c r="C3" s="2"/>
      <c r="D3" s="3"/>
      <c r="E3" s="3"/>
      <c r="F3" s="21" t="s">
        <v>0</v>
      </c>
      <c r="G3" s="22"/>
    </row>
    <row r="4" spans="1:7" ht="46.5" customHeight="1" x14ac:dyDescent="0.25">
      <c r="A4" s="4" t="s">
        <v>2</v>
      </c>
      <c r="B4" s="5" t="s">
        <v>40</v>
      </c>
      <c r="C4" s="6" t="s">
        <v>80</v>
      </c>
      <c r="D4" s="6" t="s">
        <v>76</v>
      </c>
      <c r="E4" s="6" t="s">
        <v>98</v>
      </c>
      <c r="F4" s="6" t="s">
        <v>99</v>
      </c>
      <c r="G4" s="6" t="s">
        <v>1</v>
      </c>
    </row>
    <row r="5" spans="1:7" s="8" customFormat="1" ht="15.75" x14ac:dyDescent="0.25">
      <c r="A5" s="7" t="s">
        <v>3</v>
      </c>
      <c r="B5" s="12" t="s">
        <v>41</v>
      </c>
      <c r="C5" s="18">
        <f>C6+C7+C8+C9+C10+C11</f>
        <v>260917.79200000002</v>
      </c>
      <c r="D5" s="18">
        <f>D6+D7+D8+D9+D10+D11</f>
        <v>313115.14820000005</v>
      </c>
      <c r="E5" s="15">
        <f>D5/2</f>
        <v>156557.57410000003</v>
      </c>
      <c r="F5" s="18">
        <f>F6+F7+F8+F9+F10+F11</f>
        <v>144796.92107000001</v>
      </c>
      <c r="G5" s="15">
        <f>F5/E5*100</f>
        <v>92.487969299723574</v>
      </c>
    </row>
    <row r="6" spans="1:7" ht="47.25" customHeight="1" x14ac:dyDescent="0.25">
      <c r="A6" s="5" t="s">
        <v>4</v>
      </c>
      <c r="B6" s="13" t="s">
        <v>79</v>
      </c>
      <c r="C6" s="19">
        <v>7675</v>
      </c>
      <c r="D6" s="19">
        <v>8007.0135099999998</v>
      </c>
      <c r="E6" s="16">
        <f>D6/2</f>
        <v>4003.5067549999999</v>
      </c>
      <c r="F6" s="19">
        <v>3385.3701099999998</v>
      </c>
      <c r="G6" s="16">
        <f t="shared" ref="G6:G51" si="0">F6/E6*100</f>
        <v>84.56011984423391</v>
      </c>
    </row>
    <row r="7" spans="1:7" ht="45.75" customHeight="1" x14ac:dyDescent="0.25">
      <c r="A7" s="5" t="s">
        <v>5</v>
      </c>
      <c r="B7" s="13" t="s">
        <v>42</v>
      </c>
      <c r="C7" s="19">
        <v>154087</v>
      </c>
      <c r="D7" s="19">
        <v>164544.98649000001</v>
      </c>
      <c r="E7" s="16">
        <f>D7/2</f>
        <v>82272.493245000005</v>
      </c>
      <c r="F7" s="19">
        <v>71598.407940000005</v>
      </c>
      <c r="G7" s="16">
        <f t="shared" si="0"/>
        <v>87.025936757242135</v>
      </c>
    </row>
    <row r="8" spans="1:7" ht="15.75" customHeight="1" x14ac:dyDescent="0.25">
      <c r="A8" s="5" t="s">
        <v>86</v>
      </c>
      <c r="B8" s="13" t="s">
        <v>85</v>
      </c>
      <c r="C8" s="19">
        <v>320.7</v>
      </c>
      <c r="D8" s="19">
        <v>320.7</v>
      </c>
      <c r="E8" s="16">
        <f>D8/2</f>
        <v>160.35</v>
      </c>
      <c r="F8" s="19">
        <v>202.95</v>
      </c>
      <c r="G8" s="16">
        <v>0</v>
      </c>
    </row>
    <row r="9" spans="1:7" ht="15.75" hidden="1" customHeight="1" x14ac:dyDescent="0.25">
      <c r="A9" s="5" t="s">
        <v>91</v>
      </c>
      <c r="B9" s="13" t="s">
        <v>92</v>
      </c>
      <c r="C9" s="19"/>
      <c r="D9" s="19"/>
      <c r="E9" s="16">
        <f t="shared" ref="E9:E50" si="1">D9/4</f>
        <v>0</v>
      </c>
      <c r="F9" s="19"/>
      <c r="G9" s="16"/>
    </row>
    <row r="10" spans="1:7" ht="15.75" x14ac:dyDescent="0.25">
      <c r="A10" s="5" t="s">
        <v>6</v>
      </c>
      <c r="B10" s="13" t="s">
        <v>43</v>
      </c>
      <c r="C10" s="19">
        <v>1200</v>
      </c>
      <c r="D10" s="19">
        <v>1200</v>
      </c>
      <c r="E10" s="16">
        <f>D10/2</f>
        <v>600</v>
      </c>
      <c r="F10" s="19"/>
      <c r="G10" s="16">
        <v>0</v>
      </c>
    </row>
    <row r="11" spans="1:7" ht="21" customHeight="1" x14ac:dyDescent="0.25">
      <c r="A11" s="5" t="s">
        <v>7</v>
      </c>
      <c r="B11" s="13" t="s">
        <v>44</v>
      </c>
      <c r="C11" s="19">
        <v>97635.092000000004</v>
      </c>
      <c r="D11" s="19">
        <v>139042.44820000001</v>
      </c>
      <c r="E11" s="16">
        <f>D11/2</f>
        <v>69521.224100000007</v>
      </c>
      <c r="F11" s="19">
        <v>69610.193020000006</v>
      </c>
      <c r="G11" s="16">
        <f t="shared" si="0"/>
        <v>100.12797375355767</v>
      </c>
    </row>
    <row r="12" spans="1:7" s="8" customFormat="1" ht="15.75" x14ac:dyDescent="0.25">
      <c r="A12" s="7" t="s">
        <v>8</v>
      </c>
      <c r="B12" s="12" t="s">
        <v>45</v>
      </c>
      <c r="C12" s="18">
        <f>C13</f>
        <v>5206.7</v>
      </c>
      <c r="D12" s="18">
        <f>D13</f>
        <v>5206.7</v>
      </c>
      <c r="E12" s="15">
        <f>D12/2</f>
        <v>2603.35</v>
      </c>
      <c r="F12" s="18">
        <f>F13</f>
        <v>2603.35</v>
      </c>
      <c r="G12" s="15">
        <f t="shared" si="0"/>
        <v>100</v>
      </c>
    </row>
    <row r="13" spans="1:7" ht="21" customHeight="1" x14ac:dyDescent="0.25">
      <c r="A13" s="5" t="s">
        <v>9</v>
      </c>
      <c r="B13" s="13" t="s">
        <v>46</v>
      </c>
      <c r="C13" s="19">
        <v>5206.7</v>
      </c>
      <c r="D13" s="19">
        <v>5206.7</v>
      </c>
      <c r="E13" s="16">
        <f>D13/2</f>
        <v>2603.35</v>
      </c>
      <c r="F13" s="19">
        <v>2603.35</v>
      </c>
      <c r="G13" s="16">
        <f t="shared" si="0"/>
        <v>100</v>
      </c>
    </row>
    <row r="14" spans="1:7" s="8" customFormat="1" ht="33" customHeight="1" x14ac:dyDescent="0.25">
      <c r="A14" s="7" t="s">
        <v>10</v>
      </c>
      <c r="B14" s="12" t="s">
        <v>47</v>
      </c>
      <c r="C14" s="18">
        <f>C15+C16</f>
        <v>10777</v>
      </c>
      <c r="D14" s="18">
        <f t="shared" ref="D14:F14" si="2">D15+D16</f>
        <v>10959.3228</v>
      </c>
      <c r="E14" s="15">
        <f t="shared" ref="E14:E16" si="3">D14/2</f>
        <v>5479.6614</v>
      </c>
      <c r="F14" s="18">
        <f t="shared" si="2"/>
        <v>3920.8306499999999</v>
      </c>
      <c r="G14" s="15">
        <f t="shared" si="0"/>
        <v>71.552425666301204</v>
      </c>
    </row>
    <row r="15" spans="1:7" ht="48" customHeight="1" x14ac:dyDescent="0.25">
      <c r="A15" s="5" t="s">
        <v>90</v>
      </c>
      <c r="B15" s="13" t="s">
        <v>89</v>
      </c>
      <c r="C15" s="19">
        <v>10777</v>
      </c>
      <c r="D15" s="19">
        <v>10777</v>
      </c>
      <c r="E15" s="16">
        <f t="shared" si="3"/>
        <v>5388.5</v>
      </c>
      <c r="F15" s="19">
        <v>3738.50785</v>
      </c>
      <c r="G15" s="16">
        <f t="shared" si="0"/>
        <v>69.379379233552939</v>
      </c>
    </row>
    <row r="16" spans="1:7" ht="38.25" customHeight="1" x14ac:dyDescent="0.25">
      <c r="A16" s="5" t="s">
        <v>101</v>
      </c>
      <c r="B16" s="13" t="s">
        <v>100</v>
      </c>
      <c r="C16" s="19"/>
      <c r="D16" s="19">
        <v>182.3228</v>
      </c>
      <c r="E16" s="16">
        <f t="shared" si="3"/>
        <v>91.1614</v>
      </c>
      <c r="F16" s="19">
        <v>182.3228</v>
      </c>
      <c r="G16" s="16">
        <f t="shared" si="0"/>
        <v>200</v>
      </c>
    </row>
    <row r="17" spans="1:7" s="8" customFormat="1" ht="18.75" customHeight="1" x14ac:dyDescent="0.25">
      <c r="A17" s="7" t="s">
        <v>11</v>
      </c>
      <c r="B17" s="12" t="s">
        <v>48</v>
      </c>
      <c r="C17" s="18">
        <f>SUM(C18:C21)</f>
        <v>180772.94237999999</v>
      </c>
      <c r="D17" s="18">
        <f>SUM(D18:D21)</f>
        <v>211457.49919999999</v>
      </c>
      <c r="E17" s="15">
        <f>D17/2</f>
        <v>105728.7496</v>
      </c>
      <c r="F17" s="18">
        <f>SUM(F18:F21)</f>
        <v>95055.27079000001</v>
      </c>
      <c r="G17" s="15">
        <f t="shared" si="0"/>
        <v>89.904847214801464</v>
      </c>
    </row>
    <row r="18" spans="1:7" ht="17.25" customHeight="1" x14ac:dyDescent="0.25">
      <c r="A18" s="5" t="s">
        <v>12</v>
      </c>
      <c r="B18" s="13" t="s">
        <v>49</v>
      </c>
      <c r="C18" s="19">
        <v>2878.8</v>
      </c>
      <c r="D18" s="19">
        <v>2878.8</v>
      </c>
      <c r="E18" s="16">
        <f>D18/2</f>
        <v>1439.4</v>
      </c>
      <c r="F18" s="19">
        <v>718.71799999999996</v>
      </c>
      <c r="G18" s="16">
        <f t="shared" si="0"/>
        <v>49.931777129359453</v>
      </c>
    </row>
    <row r="19" spans="1:7" ht="15.75" x14ac:dyDescent="0.25">
      <c r="A19" s="5" t="s">
        <v>13</v>
      </c>
      <c r="B19" s="13" t="s">
        <v>50</v>
      </c>
      <c r="C19" s="19">
        <v>15000</v>
      </c>
      <c r="D19" s="19">
        <v>15000</v>
      </c>
      <c r="E19" s="16">
        <f>D19/2</f>
        <v>7500</v>
      </c>
      <c r="F19" s="19">
        <v>6069.0015000000003</v>
      </c>
      <c r="G19" s="16">
        <f t="shared" si="0"/>
        <v>80.920020000000008</v>
      </c>
    </row>
    <row r="20" spans="1:7" ht="19.5" customHeight="1" x14ac:dyDescent="0.25">
      <c r="A20" s="5" t="s">
        <v>14</v>
      </c>
      <c r="B20" s="13" t="s">
        <v>51</v>
      </c>
      <c r="C20" s="19">
        <v>147369.14238</v>
      </c>
      <c r="D20" s="19">
        <v>177453.6992</v>
      </c>
      <c r="E20" s="16">
        <f>D20/2</f>
        <v>88726.849600000001</v>
      </c>
      <c r="F20" s="19">
        <v>82501.971290000001</v>
      </c>
      <c r="G20" s="16">
        <f t="shared" si="0"/>
        <v>92.984222545866203</v>
      </c>
    </row>
    <row r="21" spans="1:7" ht="17.25" customHeight="1" x14ac:dyDescent="0.25">
      <c r="A21" s="5" t="s">
        <v>15</v>
      </c>
      <c r="B21" s="13" t="s">
        <v>52</v>
      </c>
      <c r="C21" s="19">
        <v>15525</v>
      </c>
      <c r="D21" s="19">
        <v>16125</v>
      </c>
      <c r="E21" s="16">
        <f>D21/2</f>
        <v>8062.5</v>
      </c>
      <c r="F21" s="19">
        <v>5765.58</v>
      </c>
      <c r="G21" s="16">
        <f t="shared" si="0"/>
        <v>71.511069767441853</v>
      </c>
    </row>
    <row r="22" spans="1:7" s="8" customFormat="1" ht="15.75" customHeight="1" x14ac:dyDescent="0.25">
      <c r="A22" s="7" t="s">
        <v>16</v>
      </c>
      <c r="B22" s="12" t="s">
        <v>53</v>
      </c>
      <c r="C22" s="18">
        <f>C23+C24+C25+C26</f>
        <v>36199.926700000004</v>
      </c>
      <c r="D22" s="18">
        <f>D23+D24+D25+D26</f>
        <v>54179.00735</v>
      </c>
      <c r="E22" s="15">
        <f>D22/2</f>
        <v>27089.503675</v>
      </c>
      <c r="F22" s="18">
        <f>F23+F24+F25+F26</f>
        <v>20067.73475</v>
      </c>
      <c r="G22" s="15">
        <f t="shared" si="0"/>
        <v>74.079374028989108</v>
      </c>
    </row>
    <row r="23" spans="1:7" ht="15.75" x14ac:dyDescent="0.25">
      <c r="A23" s="5" t="s">
        <v>17</v>
      </c>
      <c r="B23" s="13" t="s">
        <v>54</v>
      </c>
      <c r="C23" s="19">
        <v>2000</v>
      </c>
      <c r="D23" s="19">
        <v>2000</v>
      </c>
      <c r="E23" s="16">
        <f>D23/2</f>
        <v>1000</v>
      </c>
      <c r="F23" s="19">
        <v>1090.8380400000001</v>
      </c>
      <c r="G23" s="16">
        <f t="shared" si="0"/>
        <v>109.08380400000001</v>
      </c>
    </row>
    <row r="24" spans="1:7" ht="15.75" x14ac:dyDescent="0.25">
      <c r="A24" s="5" t="s">
        <v>18</v>
      </c>
      <c r="B24" s="13" t="s">
        <v>55</v>
      </c>
      <c r="C24" s="19">
        <v>10000</v>
      </c>
      <c r="D24" s="19">
        <v>19665.413499999999</v>
      </c>
      <c r="E24" s="16">
        <f>D24/2</f>
        <v>9832.7067499999994</v>
      </c>
      <c r="F24" s="19">
        <v>4844.6188199999997</v>
      </c>
      <c r="G24" s="16">
        <f t="shared" si="0"/>
        <v>49.270449563646345</v>
      </c>
    </row>
    <row r="25" spans="1:7" ht="15.75" x14ac:dyDescent="0.25">
      <c r="A25" s="5" t="s">
        <v>19</v>
      </c>
      <c r="B25" s="13" t="s">
        <v>56</v>
      </c>
      <c r="C25" s="19">
        <v>17912.198700000001</v>
      </c>
      <c r="D25" s="19">
        <v>26225.865849999998</v>
      </c>
      <c r="E25" s="16">
        <f>D25/2</f>
        <v>13112.932924999999</v>
      </c>
      <c r="F25" s="19">
        <v>12206.609189999999</v>
      </c>
      <c r="G25" s="16">
        <f t="shared" ref="G25" si="4">F25/E25*100</f>
        <v>93.088321734094436</v>
      </c>
    </row>
    <row r="26" spans="1:7" ht="30" x14ac:dyDescent="0.25">
      <c r="A26" s="5" t="s">
        <v>87</v>
      </c>
      <c r="B26" s="13" t="s">
        <v>88</v>
      </c>
      <c r="C26" s="19">
        <v>6287.7280000000001</v>
      </c>
      <c r="D26" s="19">
        <v>6287.7280000000001</v>
      </c>
      <c r="E26" s="16">
        <f>D26/2</f>
        <v>3143.864</v>
      </c>
      <c r="F26" s="19">
        <v>1925.6686999999999</v>
      </c>
      <c r="G26" s="16">
        <f t="shared" si="0"/>
        <v>61.2516540155681</v>
      </c>
    </row>
    <row r="27" spans="1:7" s="8" customFormat="1" ht="21" hidden="1" customHeight="1" x14ac:dyDescent="0.25">
      <c r="A27" s="7" t="s">
        <v>81</v>
      </c>
      <c r="B27" s="12" t="s">
        <v>83</v>
      </c>
      <c r="C27" s="18">
        <f>C28</f>
        <v>0</v>
      </c>
      <c r="D27" s="18">
        <f>D28</f>
        <v>0</v>
      </c>
      <c r="E27" s="15">
        <f t="shared" si="1"/>
        <v>0</v>
      </c>
      <c r="F27" s="18">
        <f t="shared" ref="F27" si="5">F28</f>
        <v>0</v>
      </c>
      <c r="G27" s="15" t="e">
        <f t="shared" si="0"/>
        <v>#DIV/0!</v>
      </c>
    </row>
    <row r="28" spans="1:7" ht="21" hidden="1" customHeight="1" x14ac:dyDescent="0.25">
      <c r="A28" s="5" t="s">
        <v>82</v>
      </c>
      <c r="B28" s="13" t="s">
        <v>84</v>
      </c>
      <c r="C28" s="19"/>
      <c r="D28" s="19"/>
      <c r="E28" s="16">
        <f t="shared" si="1"/>
        <v>0</v>
      </c>
      <c r="F28" s="19">
        <v>0</v>
      </c>
      <c r="G28" s="16" t="e">
        <f t="shared" si="0"/>
        <v>#DIV/0!</v>
      </c>
    </row>
    <row r="29" spans="1:7" s="8" customFormat="1" ht="15.75" x14ac:dyDescent="0.25">
      <c r="A29" s="7" t="s">
        <v>20</v>
      </c>
      <c r="B29" s="12" t="s">
        <v>57</v>
      </c>
      <c r="C29" s="18">
        <f>SUM(C30:C34)</f>
        <v>1845691.7645400001</v>
      </c>
      <c r="D29" s="18">
        <f>SUM(D30:D34)</f>
        <v>1871031.7765000002</v>
      </c>
      <c r="E29" s="15">
        <f>D29/2</f>
        <v>935515.88825000008</v>
      </c>
      <c r="F29" s="18">
        <f>SUM(F30:F34)</f>
        <v>878715.84846000001</v>
      </c>
      <c r="G29" s="15">
        <f t="shared" si="0"/>
        <v>93.928479408698053</v>
      </c>
    </row>
    <row r="30" spans="1:7" ht="15.75" x14ac:dyDescent="0.25">
      <c r="A30" s="5" t="s">
        <v>21</v>
      </c>
      <c r="B30" s="13" t="s">
        <v>58</v>
      </c>
      <c r="C30" s="19">
        <v>546345.31599999999</v>
      </c>
      <c r="D30" s="19">
        <v>544499.05972999998</v>
      </c>
      <c r="E30" s="16">
        <f>D30/2</f>
        <v>272249.52986499999</v>
      </c>
      <c r="F30" s="19">
        <v>246395.96599999999</v>
      </c>
      <c r="G30" s="16">
        <f t="shared" si="0"/>
        <v>90.503725065082762</v>
      </c>
    </row>
    <row r="31" spans="1:7" ht="15.75" x14ac:dyDescent="0.25">
      <c r="A31" s="5" t="s">
        <v>22</v>
      </c>
      <c r="B31" s="13" t="s">
        <v>59</v>
      </c>
      <c r="C31" s="19">
        <v>1001393.6863600001</v>
      </c>
      <c r="D31" s="19">
        <v>1014252.54897</v>
      </c>
      <c r="E31" s="16">
        <f>D31/2</f>
        <v>507126.274485</v>
      </c>
      <c r="F31" s="19">
        <v>498591.02740999998</v>
      </c>
      <c r="G31" s="16">
        <f t="shared" si="0"/>
        <v>98.316938501427913</v>
      </c>
    </row>
    <row r="32" spans="1:7" ht="15.75" x14ac:dyDescent="0.25">
      <c r="A32" s="9" t="s">
        <v>77</v>
      </c>
      <c r="B32" s="13" t="s">
        <v>78</v>
      </c>
      <c r="C32" s="19">
        <v>164557.00414</v>
      </c>
      <c r="D32" s="19">
        <v>165200.93476</v>
      </c>
      <c r="E32" s="16">
        <f>D32/2</f>
        <v>82600.467380000002</v>
      </c>
      <c r="F32" s="19">
        <v>75775.573369999998</v>
      </c>
      <c r="G32" s="16">
        <f t="shared" si="0"/>
        <v>91.737463205138582</v>
      </c>
    </row>
    <row r="33" spans="1:7" ht="19.5" customHeight="1" x14ac:dyDescent="0.25">
      <c r="A33" s="5" t="s">
        <v>23</v>
      </c>
      <c r="B33" s="13" t="s">
        <v>60</v>
      </c>
      <c r="C33" s="19">
        <v>23666</v>
      </c>
      <c r="D33" s="19">
        <v>37027.425000000003</v>
      </c>
      <c r="E33" s="16">
        <f>D33/2</f>
        <v>18513.712500000001</v>
      </c>
      <c r="F33" s="19">
        <v>18386.501</v>
      </c>
      <c r="G33" s="16">
        <f t="shared" si="0"/>
        <v>99.312879575071705</v>
      </c>
    </row>
    <row r="34" spans="1:7" ht="20.25" customHeight="1" x14ac:dyDescent="0.25">
      <c r="A34" s="5" t="s">
        <v>24</v>
      </c>
      <c r="B34" s="13" t="s">
        <v>61</v>
      </c>
      <c r="C34" s="19">
        <v>109729.75804</v>
      </c>
      <c r="D34" s="19">
        <v>110051.80804</v>
      </c>
      <c r="E34" s="16">
        <f>D34/2</f>
        <v>55025.904020000002</v>
      </c>
      <c r="F34" s="19">
        <v>39566.780680000003</v>
      </c>
      <c r="G34" s="16">
        <f t="shared" si="0"/>
        <v>71.905734916447443</v>
      </c>
    </row>
    <row r="35" spans="1:7" s="8" customFormat="1" ht="15.75" x14ac:dyDescent="0.25">
      <c r="A35" s="7" t="s">
        <v>25</v>
      </c>
      <c r="B35" s="12" t="s">
        <v>62</v>
      </c>
      <c r="C35" s="18">
        <f>C36</f>
        <v>193412.58186000001</v>
      </c>
      <c r="D35" s="18">
        <f>D36</f>
        <v>189427.21640999999</v>
      </c>
      <c r="E35" s="15">
        <f>D35/2</f>
        <v>94713.608204999997</v>
      </c>
      <c r="F35" s="18">
        <f>F36</f>
        <v>80880.470149999994</v>
      </c>
      <c r="G35" s="15">
        <f t="shared" si="0"/>
        <v>85.394772391038799</v>
      </c>
    </row>
    <row r="36" spans="1:7" ht="15.75" x14ac:dyDescent="0.25">
      <c r="A36" s="5" t="s">
        <v>26</v>
      </c>
      <c r="B36" s="13" t="s">
        <v>63</v>
      </c>
      <c r="C36" s="19">
        <v>193412.58186000001</v>
      </c>
      <c r="D36" s="19">
        <v>189427.21640999999</v>
      </c>
      <c r="E36" s="16">
        <f>D36/2</f>
        <v>94713.608204999997</v>
      </c>
      <c r="F36" s="19">
        <v>80880.470149999994</v>
      </c>
      <c r="G36" s="16">
        <f t="shared" si="0"/>
        <v>85.394772391038799</v>
      </c>
    </row>
    <row r="37" spans="1:7" s="8" customFormat="1" ht="15.75" x14ac:dyDescent="0.25">
      <c r="A37" s="7" t="s">
        <v>27</v>
      </c>
      <c r="B37" s="12" t="s">
        <v>64</v>
      </c>
      <c r="C37" s="18">
        <f>C38+C39+C40+C41</f>
        <v>187013.08778</v>
      </c>
      <c r="D37" s="18">
        <f>D38+D39+D40+D41</f>
        <v>212880.05074000001</v>
      </c>
      <c r="E37" s="15">
        <f>D37/2</f>
        <v>106440.02537</v>
      </c>
      <c r="F37" s="18">
        <f>F38+F39+F40+F41</f>
        <v>114512.06396999999</v>
      </c>
      <c r="G37" s="15">
        <f t="shared" si="0"/>
        <v>107.58364963925975</v>
      </c>
    </row>
    <row r="38" spans="1:7" ht="15.75" x14ac:dyDescent="0.25">
      <c r="A38" s="5" t="s">
        <v>28</v>
      </c>
      <c r="B38" s="13" t="s">
        <v>65</v>
      </c>
      <c r="C38" s="19">
        <v>5174</v>
      </c>
      <c r="D38" s="19">
        <v>5468.2929599999998</v>
      </c>
      <c r="E38" s="16">
        <f>D38/2</f>
        <v>2734.1464799999999</v>
      </c>
      <c r="F38" s="19">
        <v>2594.4554199999998</v>
      </c>
      <c r="G38" s="16">
        <f t="shared" si="0"/>
        <v>94.890871391791705</v>
      </c>
    </row>
    <row r="39" spans="1:7" ht="18.75" customHeight="1" x14ac:dyDescent="0.25">
      <c r="A39" s="5" t="s">
        <v>29</v>
      </c>
      <c r="B39" s="13" t="s">
        <v>66</v>
      </c>
      <c r="C39" s="19">
        <v>17651.714</v>
      </c>
      <c r="D39" s="19">
        <v>38834.995999999999</v>
      </c>
      <c r="E39" s="16">
        <f>D39/2</f>
        <v>19417.498</v>
      </c>
      <c r="F39" s="19">
        <v>38769.995999999999</v>
      </c>
      <c r="G39" s="16">
        <f t="shared" si="0"/>
        <v>199.66525038395781</v>
      </c>
    </row>
    <row r="40" spans="1:7" ht="15.75" x14ac:dyDescent="0.25">
      <c r="A40" s="5" t="s">
        <v>30</v>
      </c>
      <c r="B40" s="13" t="s">
        <v>67</v>
      </c>
      <c r="C40" s="19">
        <v>158987.37377999999</v>
      </c>
      <c r="D40" s="19">
        <v>162476.76178</v>
      </c>
      <c r="E40" s="16">
        <f>D40/2</f>
        <v>81238.38089</v>
      </c>
      <c r="F40" s="19">
        <v>70143.838359999994</v>
      </c>
      <c r="G40" s="16">
        <f t="shared" si="0"/>
        <v>86.343225445344046</v>
      </c>
    </row>
    <row r="41" spans="1:7" ht="15.75" x14ac:dyDescent="0.25">
      <c r="A41" s="5" t="s">
        <v>95</v>
      </c>
      <c r="B41" s="13" t="s">
        <v>96</v>
      </c>
      <c r="C41" s="19">
        <v>5200</v>
      </c>
      <c r="D41" s="19">
        <v>6100</v>
      </c>
      <c r="E41" s="16">
        <f>D41/2</f>
        <v>3050</v>
      </c>
      <c r="F41" s="19">
        <v>3003.7741900000001</v>
      </c>
      <c r="G41" s="16">
        <f t="shared" ref="G41" si="6">F41/E41*100</f>
        <v>98.484399672131147</v>
      </c>
    </row>
    <row r="42" spans="1:7" s="8" customFormat="1" ht="16.5" customHeight="1" x14ac:dyDescent="0.25">
      <c r="A42" s="7" t="s">
        <v>31</v>
      </c>
      <c r="B42" s="14" t="s">
        <v>68</v>
      </c>
      <c r="C42" s="18">
        <f>C43+C44</f>
        <v>98110.8</v>
      </c>
      <c r="D42" s="18">
        <f>D43+D44</f>
        <v>100527.8</v>
      </c>
      <c r="E42" s="15">
        <f>D42/2</f>
        <v>50263.9</v>
      </c>
      <c r="F42" s="18">
        <f>F43+F44</f>
        <v>38100.122940000001</v>
      </c>
      <c r="G42" s="15">
        <f t="shared" si="0"/>
        <v>75.800172569179864</v>
      </c>
    </row>
    <row r="43" spans="1:7" ht="15.75" x14ac:dyDescent="0.25">
      <c r="A43" s="5" t="s">
        <v>32</v>
      </c>
      <c r="B43" s="13" t="s">
        <v>69</v>
      </c>
      <c r="C43" s="19">
        <v>31006</v>
      </c>
      <c r="D43" s="19">
        <v>38614</v>
      </c>
      <c r="E43" s="16">
        <f>D43/2</f>
        <v>19307</v>
      </c>
      <c r="F43" s="19">
        <v>15654.26354</v>
      </c>
      <c r="G43" s="16">
        <f t="shared" si="0"/>
        <v>81.080766250582698</v>
      </c>
    </row>
    <row r="44" spans="1:7" ht="15.75" x14ac:dyDescent="0.25">
      <c r="A44" s="5" t="s">
        <v>93</v>
      </c>
      <c r="B44" s="13" t="s">
        <v>94</v>
      </c>
      <c r="C44" s="19">
        <v>67104.800000000003</v>
      </c>
      <c r="D44" s="19">
        <v>61913.8</v>
      </c>
      <c r="E44" s="16">
        <f>D44/2</f>
        <v>30956.9</v>
      </c>
      <c r="F44" s="19">
        <v>22445.859400000001</v>
      </c>
      <c r="G44" s="16"/>
    </row>
    <row r="45" spans="1:7" s="8" customFormat="1" ht="15.75" x14ac:dyDescent="0.25">
      <c r="A45" s="7" t="s">
        <v>33</v>
      </c>
      <c r="B45" s="12" t="s">
        <v>70</v>
      </c>
      <c r="C45" s="18">
        <f>C46+C47</f>
        <v>7350</v>
      </c>
      <c r="D45" s="18">
        <f>D46+D47</f>
        <v>7350</v>
      </c>
      <c r="E45" s="15">
        <f>D45/2</f>
        <v>3675</v>
      </c>
      <c r="F45" s="18">
        <f>F46+F47</f>
        <v>2925.9749999999999</v>
      </c>
      <c r="G45" s="15">
        <f t="shared" si="0"/>
        <v>79.618367346938768</v>
      </c>
    </row>
    <row r="46" spans="1:7" ht="15.75" x14ac:dyDescent="0.25">
      <c r="A46" s="5" t="s">
        <v>34</v>
      </c>
      <c r="B46" s="13" t="s">
        <v>71</v>
      </c>
      <c r="C46" s="19">
        <v>5600</v>
      </c>
      <c r="D46" s="19">
        <v>5600</v>
      </c>
      <c r="E46" s="16">
        <f>D46/2</f>
        <v>2800</v>
      </c>
      <c r="F46" s="19">
        <v>2333.1</v>
      </c>
      <c r="G46" s="16">
        <f t="shared" si="0"/>
        <v>83.324999999999989</v>
      </c>
    </row>
    <row r="47" spans="1:7" ht="17.25" customHeight="1" x14ac:dyDescent="0.25">
      <c r="A47" s="5" t="s">
        <v>35</v>
      </c>
      <c r="B47" s="13" t="s">
        <v>72</v>
      </c>
      <c r="C47" s="19">
        <v>1750</v>
      </c>
      <c r="D47" s="19">
        <v>1750</v>
      </c>
      <c r="E47" s="16">
        <f>D47/2</f>
        <v>875</v>
      </c>
      <c r="F47" s="19">
        <v>592.875</v>
      </c>
      <c r="G47" s="16">
        <f t="shared" si="0"/>
        <v>67.757142857142867</v>
      </c>
    </row>
    <row r="48" spans="1:7" s="8" customFormat="1" ht="42.75" x14ac:dyDescent="0.25">
      <c r="A48" s="7" t="s">
        <v>36</v>
      </c>
      <c r="B48" s="12" t="s">
        <v>73</v>
      </c>
      <c r="C48" s="18">
        <f>C49+C50</f>
        <v>120950</v>
      </c>
      <c r="D48" s="18">
        <f>D49+D50</f>
        <v>120950</v>
      </c>
      <c r="E48" s="15">
        <f>D48/2</f>
        <v>60475</v>
      </c>
      <c r="F48" s="18">
        <f>F49+F50</f>
        <v>63020.506000000001</v>
      </c>
      <c r="G48" s="15">
        <f t="shared" si="0"/>
        <v>104.20918726746591</v>
      </c>
    </row>
    <row r="49" spans="1:7" ht="49.5" customHeight="1" x14ac:dyDescent="0.25">
      <c r="A49" s="5" t="s">
        <v>37</v>
      </c>
      <c r="B49" s="13" t="s">
        <v>74</v>
      </c>
      <c r="C49" s="19">
        <v>120950</v>
      </c>
      <c r="D49" s="19">
        <v>120950</v>
      </c>
      <c r="E49" s="16">
        <f>D49/2</f>
        <v>60475</v>
      </c>
      <c r="F49" s="19">
        <v>63020.506000000001</v>
      </c>
      <c r="G49" s="16">
        <f t="shared" si="0"/>
        <v>104.20918726746591</v>
      </c>
    </row>
    <row r="50" spans="1:7" ht="15.75" hidden="1" x14ac:dyDescent="0.25">
      <c r="A50" s="5" t="s">
        <v>38</v>
      </c>
      <c r="B50" s="13" t="s">
        <v>75</v>
      </c>
      <c r="C50" s="19"/>
      <c r="D50" s="19"/>
      <c r="E50" s="16">
        <f t="shared" si="1"/>
        <v>0</v>
      </c>
      <c r="F50" s="19"/>
      <c r="G50" s="16"/>
    </row>
    <row r="51" spans="1:7" s="8" customFormat="1" ht="15.75" x14ac:dyDescent="0.25">
      <c r="A51" s="7" t="s">
        <v>39</v>
      </c>
      <c r="B51" s="12"/>
      <c r="C51" s="17">
        <f>C5+C12+C14+C17+C22+C27+C29+C35+C37+C42+C45+C48</f>
        <v>2946402.5952599999</v>
      </c>
      <c r="D51" s="15">
        <f>D48+D45+D42+D37+D35+D29+D22+D17+D14+D12+D5+D27</f>
        <v>3097084.5212000008</v>
      </c>
      <c r="E51" s="15">
        <f>D51/2</f>
        <v>1548542.2606000004</v>
      </c>
      <c r="F51" s="15">
        <f>F48+F45+F42+F37+F35+F29+F22+F17+F14+F12+F5+F27</f>
        <v>1444599.09378</v>
      </c>
      <c r="G51" s="15">
        <f t="shared" si="0"/>
        <v>93.287676451288675</v>
      </c>
    </row>
    <row r="52" spans="1:7" ht="15.75" x14ac:dyDescent="0.25">
      <c r="C52" s="10"/>
    </row>
    <row r="53" spans="1:7" ht="15.75" x14ac:dyDescent="0.25">
      <c r="C53" s="11"/>
    </row>
  </sheetData>
  <mergeCells count="2">
    <mergeCell ref="A1:G1"/>
    <mergeCell ref="F3:G3"/>
  </mergeCells>
  <phoneticPr fontId="10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2026-07-13T11:43:35Z</dcterms:modified>
</cp:coreProperties>
</file>