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2\2022 год\"/>
    </mc:Choice>
  </mc:AlternateContent>
  <xr:revisionPtr revIDLastSave="0" documentId="13_ncr:1_{77E32E6C-A6FB-4C16-8EF0-41FAE391E8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B16" i="1" l="1"/>
  <c r="B11" i="1"/>
  <c r="C6" i="1"/>
  <c r="C24" i="1" l="1"/>
  <c r="B24" i="1"/>
  <c r="C19" i="1"/>
  <c r="B19" i="1"/>
  <c r="G6" i="1" l="1"/>
  <c r="G7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F5" i="1"/>
  <c r="F26" i="1"/>
  <c r="F25" i="1"/>
  <c r="F6" i="1" l="1"/>
  <c r="F7" i="1"/>
  <c r="F9" i="1" l="1"/>
  <c r="F8" i="1"/>
  <c r="C27" i="1" l="1"/>
  <c r="B27" i="1"/>
  <c r="D27" i="1"/>
  <c r="F19" i="1" l="1"/>
  <c r="F24" i="1" l="1"/>
  <c r="F23" i="1"/>
  <c r="F22" i="1"/>
  <c r="F21" i="1"/>
  <c r="F20" i="1"/>
  <c r="F16" i="1"/>
  <c r="F15" i="1"/>
  <c r="F14" i="1"/>
  <c r="F13" i="1"/>
  <c r="F12" i="1"/>
  <c r="F11" i="1"/>
  <c r="F10" i="1"/>
  <c r="E27" i="1" l="1"/>
  <c r="G27" i="1" s="1"/>
  <c r="F27" i="1" l="1"/>
</calcChain>
</file>

<file path=xl/sharedStrings.xml><?xml version="1.0" encoding="utf-8"?>
<sst xmlns="http://schemas.openxmlformats.org/spreadsheetml/2006/main" count="33" uniqueCount="33">
  <si>
    <t xml:space="preserve"> Отчет</t>
  </si>
  <si>
    <t>Ед.Изм.: тыс.руб.</t>
  </si>
  <si>
    <t>Наименование муниципальной программы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</si>
  <si>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</si>
  <si>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</si>
  <si>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</si>
  <si>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</si>
  <si>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</si>
  <si>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</si>
  <si>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</si>
  <si>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</si>
  <si>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Уточненный план  на  2021 год</t>
  </si>
  <si>
    <t>Уточненный план  на  2022 год</t>
  </si>
  <si>
    <t>% испол-я уточненного плана за 2022 год</t>
  </si>
  <si>
    <t xml:space="preserve"> Муниципальная программа "Реализация проектов по комплексному благоустройству дворовых территорий городского поселения город Мелеуз муниципального района Мелеузовский район Республики Башкортостан "Башкирские дворики"</t>
  </si>
  <si>
    <t>Муниципальная программа "Формирование современной городской среды в городском поселении город Мелеуз муниципального района Мелеузовский район Республики Башкортостан на 2018-2024 годы"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</si>
  <si>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 2022 год в сравнении с  аналогичным периодом 2021 года</t>
  </si>
  <si>
    <t>Исполнено за  2021 год</t>
  </si>
  <si>
    <t>Исполнено за 2022 год</t>
  </si>
  <si>
    <t>Муниципальная программа «Развитие системы образования муниципального района Мелеузовский район Республики Башкортостан»</t>
  </si>
  <si>
    <t>Муниципальная программа «Управление муниципальными финансами и муниципальным долгом муниципального района Мелеузовский район Республики Башкортсотан на очередной финансовый год и на плановый период, формирование отчетности об исполнении бюджета муниципального образования»</t>
  </si>
  <si>
    <t>Муниципальная программа «Развитие молодежной политики, физкультуры и спорта в муниципальном районе Мелеузовский район Республики Башкортостан»</t>
  </si>
  <si>
    <t>Муниципальная программа 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</si>
  <si>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Муниципальная программа «Развитие и поддержка малого и среднего предпринимательства в муниципальном районе Мелеузовский район Республики Башкортостан»</t>
  </si>
  <si>
    <t>Муниципальная программа «Развитие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Башкортостан»</t>
  </si>
  <si>
    <t>Муниципальная программа «Развитие культуры в муниципальном районе Мелеузовский район Республики Башкортостан»</t>
  </si>
  <si>
    <t>Муниципальная программа "Развитие муниципального управления в муниципальном районе Мелеузовский район Республики Башкортостан"</t>
  </si>
  <si>
    <t>Муниципальная программа «Развитие системы жилищно-коммунального хозяйства, строительного комплекса, землеустройства и экологии муниципального района Мелеузовский район Республики Башкортостан»</t>
  </si>
  <si>
    <t>Муниципальная программа «Дорожное хозяйство и транспортное обслуживание муниципального района Мелеузовский район Республики Башкортостан»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</si>
  <si>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Башкортостан»</t>
  </si>
  <si>
    <t>Муниципальная программа «Обеспечение общественной безопасности в муниципальном районе Мелеузовский район Республики Башкортостан»</t>
  </si>
  <si>
    <t>Муниципальня программа «Реализация государственной национальной политики в муниципальном районе Мелеузовский район Республики Башкортостан»</t>
  </si>
  <si>
    <t>Муниципальня программа "Комплексное развитие сельских территорий муниципального района Мелеузовский район Республики Башкортостан на 2020-2025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</si>
</sst>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0" fillId="0" borderId="1" xfId="0" applyBorder="1" applyAlignment="1">
      <alignment horizontal="left" vertical="top" wrapText="1"/>
    </xf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6" fillId="0" borderId="1" xfId="0" applyNumberFormat="1" applyFont="1" applyBorder="1" applyAlignment="1"/>
    <xf numFmtId="164" fontId="3" fillId="0" borderId="1" xfId="0" applyNumberFormat="1" applyFont="1" applyBorder="1" applyAlignment="1"/>
    <xf numFmtId="165" fontId="0" fillId="0" borderId="1" xfId="0" applyNumberFormat="1" applyFont="1" applyBorder="1" applyAlignment="1"/>
    <xf numFmtId="164" fontId="4" fillId="0" borderId="1" xfId="0" applyNumberFormat="1" applyFont="1" applyBorder="1" applyAlignment="1"/>
    <xf numFmtId="164" fontId="5" fillId="0" borderId="1" xfId="0" applyNumberFormat="1" applyFont="1" applyBorder="1" applyAlignment="1"/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4" fontId="6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165" fontId="9" fillId="0" borderId="1" xfId="0" applyNumberFormat="1" applyFont="1" applyBorder="1" applyAlignment="1"/>
    <xf numFmtId="164" fontId="4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topLeftCell="A19" zoomScale="87" zoomScaleNormal="87" workbookViewId="0">
      <selection activeCell="A36" sqref="A36"/>
    </sheetView>
  </sheetViews>
  <sheetFormatPr defaultRowHeight="12.75" x14ac:dyDescent="0.2"/>
  <cols>
    <col min="1" max="1" width="53.6640625" style="3" customWidth="1"/>
    <col min="2" max="2" width="17.5" style="3" customWidth="1"/>
    <col min="3" max="3" width="15.1640625" style="3" customWidth="1"/>
    <col min="4" max="4" width="15.33203125" style="16" customWidth="1"/>
    <col min="5" max="5" width="16" style="16" customWidth="1"/>
    <col min="6" max="6" width="15.5" style="4" customWidth="1"/>
    <col min="7" max="7" width="13.33203125" style="1" customWidth="1"/>
    <col min="8" max="8" width="12.1640625" style="1" bestFit="1" customWidth="1"/>
    <col min="9" max="16384" width="9.33203125" style="1"/>
  </cols>
  <sheetData>
    <row r="1" spans="1:7" x14ac:dyDescent="0.2">
      <c r="A1" s="28" t="s">
        <v>0</v>
      </c>
      <c r="B1" s="28"/>
      <c r="C1" s="28"/>
      <c r="D1" s="28"/>
      <c r="E1" s="28"/>
      <c r="F1" s="28"/>
    </row>
    <row r="2" spans="1:7" ht="38.25" customHeight="1" x14ac:dyDescent="0.2">
      <c r="A2" s="28" t="s">
        <v>16</v>
      </c>
      <c r="B2" s="28"/>
      <c r="C2" s="28"/>
      <c r="D2" s="28"/>
      <c r="E2" s="28"/>
      <c r="F2" s="28"/>
    </row>
    <row r="3" spans="1:7" x14ac:dyDescent="0.2">
      <c r="A3" s="3" t="s">
        <v>1</v>
      </c>
    </row>
    <row r="4" spans="1:7" ht="78" customHeight="1" x14ac:dyDescent="0.2">
      <c r="A4" s="5" t="s">
        <v>2</v>
      </c>
      <c r="B4" s="2" t="s">
        <v>11</v>
      </c>
      <c r="C4" s="2" t="s">
        <v>17</v>
      </c>
      <c r="D4" s="17" t="s">
        <v>12</v>
      </c>
      <c r="E4" s="17" t="s">
        <v>18</v>
      </c>
      <c r="F4" s="2" t="s">
        <v>13</v>
      </c>
      <c r="G4" s="8" t="s">
        <v>10</v>
      </c>
    </row>
    <row r="5" spans="1:7" ht="60" x14ac:dyDescent="0.25">
      <c r="A5" s="6" t="s">
        <v>19</v>
      </c>
      <c r="B5" s="26">
        <v>1333766.9009700001</v>
      </c>
      <c r="C5" s="27">
        <v>1301076.92603</v>
      </c>
      <c r="D5" s="18">
        <v>1352468.3204900001</v>
      </c>
      <c r="E5" s="19">
        <v>1338966.36112</v>
      </c>
      <c r="F5" s="12">
        <f>E5/D5*100</f>
        <v>99.001680175021903</v>
      </c>
      <c r="G5" s="13">
        <f>E5/C5*100</f>
        <v>102.91215948357586</v>
      </c>
    </row>
    <row r="6" spans="1:7" ht="105" x14ac:dyDescent="0.25">
      <c r="A6" s="6" t="s">
        <v>20</v>
      </c>
      <c r="B6" s="26">
        <v>33610</v>
      </c>
      <c r="C6" s="27">
        <f>33396.0313</f>
        <v>33396.031300000002</v>
      </c>
      <c r="D6" s="19">
        <v>61401.3</v>
      </c>
      <c r="E6" s="19">
        <v>60757.78673</v>
      </c>
      <c r="F6" s="14">
        <f t="shared" ref="F6:F16" si="0">E6/D6*100</f>
        <v>98.951954974894662</v>
      </c>
      <c r="G6" s="13">
        <f t="shared" ref="G6:G27" si="1">E6/C6*100</f>
        <v>181.93115877813898</v>
      </c>
    </row>
    <row r="7" spans="1:7" ht="60" x14ac:dyDescent="0.25">
      <c r="A7" s="6" t="s">
        <v>21</v>
      </c>
      <c r="B7" s="26">
        <v>68049.267000000007</v>
      </c>
      <c r="C7" s="27">
        <v>67172.585949999993</v>
      </c>
      <c r="D7" s="20">
        <v>57647.6</v>
      </c>
      <c r="E7" s="20">
        <v>57075.014969999997</v>
      </c>
      <c r="F7" s="14">
        <f t="shared" si="0"/>
        <v>99.006749578473347</v>
      </c>
      <c r="G7" s="13">
        <f t="shared" si="1"/>
        <v>84.967720332344896</v>
      </c>
    </row>
    <row r="8" spans="1:7" ht="60" x14ac:dyDescent="0.25">
      <c r="A8" s="6" t="s">
        <v>22</v>
      </c>
      <c r="B8" s="9"/>
      <c r="C8" s="9"/>
      <c r="D8" s="20">
        <v>1029</v>
      </c>
      <c r="E8" s="20">
        <v>1029</v>
      </c>
      <c r="F8" s="14">
        <f t="shared" si="0"/>
        <v>100</v>
      </c>
      <c r="G8" s="13">
        <v>0</v>
      </c>
    </row>
    <row r="9" spans="1:7" ht="75" x14ac:dyDescent="0.25">
      <c r="A9" s="6" t="s">
        <v>23</v>
      </c>
      <c r="B9" s="26">
        <v>7235.5439999999999</v>
      </c>
      <c r="C9" s="27">
        <v>7235.5439999999999</v>
      </c>
      <c r="D9" s="20">
        <v>3990.904</v>
      </c>
      <c r="E9" s="20">
        <v>3990.904</v>
      </c>
      <c r="F9" s="14">
        <f t="shared" si="0"/>
        <v>100</v>
      </c>
      <c r="G9" s="13">
        <v>0</v>
      </c>
    </row>
    <row r="10" spans="1:7" ht="90" x14ac:dyDescent="0.25">
      <c r="A10" s="6" t="s">
        <v>24</v>
      </c>
      <c r="B10" s="26">
        <v>8416.2999999999993</v>
      </c>
      <c r="C10" s="27">
        <v>8302.3101499999993</v>
      </c>
      <c r="D10" s="20">
        <v>8755.2999999999993</v>
      </c>
      <c r="E10" s="20">
        <v>8672.5723300000009</v>
      </c>
      <c r="F10" s="14">
        <f t="shared" si="0"/>
        <v>99.055113245691189</v>
      </c>
      <c r="G10" s="13">
        <f t="shared" si="1"/>
        <v>104.45974883267883</v>
      </c>
    </row>
    <row r="11" spans="1:7" ht="45" x14ac:dyDescent="0.25">
      <c r="A11" s="6" t="s">
        <v>25</v>
      </c>
      <c r="B11" s="26">
        <f>139156.5591</f>
        <v>139156.55910000001</v>
      </c>
      <c r="C11" s="27">
        <v>139072.6311</v>
      </c>
      <c r="D11" s="20">
        <v>164922.20991000001</v>
      </c>
      <c r="E11" s="20">
        <v>164397.21095000001</v>
      </c>
      <c r="F11" s="14">
        <f t="shared" si="0"/>
        <v>99.681668733224896</v>
      </c>
      <c r="G11" s="13">
        <f t="shared" si="1"/>
        <v>118.2096072028654</v>
      </c>
    </row>
    <row r="12" spans="1:7" ht="60" x14ac:dyDescent="0.25">
      <c r="A12" s="6" t="s">
        <v>26</v>
      </c>
      <c r="B12" s="26">
        <v>98491.665340000007</v>
      </c>
      <c r="C12" s="27">
        <v>95360.949309999996</v>
      </c>
      <c r="D12" s="21">
        <v>108303.77254999999</v>
      </c>
      <c r="E12" s="21">
        <v>104557.29880999999</v>
      </c>
      <c r="F12" s="14">
        <f t="shared" si="0"/>
        <v>96.540772632578069</v>
      </c>
      <c r="G12" s="13">
        <f t="shared" si="1"/>
        <v>109.64372687828899</v>
      </c>
    </row>
    <row r="13" spans="1:7" ht="75" x14ac:dyDescent="0.25">
      <c r="A13" s="6" t="s">
        <v>27</v>
      </c>
      <c r="B13" s="26">
        <v>175865.76560000001</v>
      </c>
      <c r="C13" s="27">
        <v>154761.5344</v>
      </c>
      <c r="D13" s="20">
        <v>130261.96423</v>
      </c>
      <c r="E13" s="20">
        <v>121300.63238</v>
      </c>
      <c r="F13" s="14">
        <f t="shared" si="0"/>
        <v>93.120530691386463</v>
      </c>
      <c r="G13" s="13">
        <f t="shared" si="1"/>
        <v>78.379057722756713</v>
      </c>
    </row>
    <row r="14" spans="1:7" ht="60" x14ac:dyDescent="0.25">
      <c r="A14" s="6" t="s">
        <v>28</v>
      </c>
      <c r="B14" s="26">
        <v>111701.20080000001</v>
      </c>
      <c r="C14" s="27">
        <v>111233.8273</v>
      </c>
      <c r="D14" s="21">
        <v>102844.21571999999</v>
      </c>
      <c r="E14" s="21">
        <v>98180.342350000006</v>
      </c>
      <c r="F14" s="14">
        <f t="shared" si="0"/>
        <v>95.46510872065214</v>
      </c>
      <c r="G14" s="13">
        <f t="shared" si="1"/>
        <v>88.264824409219983</v>
      </c>
    </row>
    <row r="15" spans="1:7" ht="75" x14ac:dyDescent="0.25">
      <c r="A15" s="6" t="s">
        <v>29</v>
      </c>
      <c r="B15" s="26">
        <v>5447.2640000000001</v>
      </c>
      <c r="C15" s="27">
        <v>4585.3848600000001</v>
      </c>
      <c r="D15" s="20">
        <v>8591.4</v>
      </c>
      <c r="E15" s="20">
        <v>7382.8514800000003</v>
      </c>
      <c r="F15" s="14">
        <f t="shared" si="0"/>
        <v>85.933043275833981</v>
      </c>
      <c r="G15" s="13">
        <f t="shared" si="1"/>
        <v>161.00832766303503</v>
      </c>
    </row>
    <row r="16" spans="1:7" ht="60" x14ac:dyDescent="0.25">
      <c r="A16" s="6" t="s">
        <v>30</v>
      </c>
      <c r="B16" s="26">
        <f>664.736</f>
        <v>664.73599999999999</v>
      </c>
      <c r="C16" s="27">
        <v>641.38599999999997</v>
      </c>
      <c r="D16" s="20">
        <v>4093.3</v>
      </c>
      <c r="E16" s="20">
        <v>4088.0527999999999</v>
      </c>
      <c r="F16" s="14">
        <f t="shared" si="0"/>
        <v>99.871810031026314</v>
      </c>
      <c r="G16" s="13">
        <f t="shared" si="1"/>
        <v>637.37792842375734</v>
      </c>
    </row>
    <row r="17" spans="1:7" ht="60" x14ac:dyDescent="0.25">
      <c r="A17" s="6" t="s">
        <v>31</v>
      </c>
      <c r="B17" s="26">
        <v>218.4</v>
      </c>
      <c r="C17" s="27">
        <v>40</v>
      </c>
      <c r="D17" s="20">
        <v>346.8338</v>
      </c>
      <c r="E17" s="20">
        <v>320</v>
      </c>
      <c r="F17" s="14">
        <v>0</v>
      </c>
      <c r="G17" s="13">
        <f t="shared" si="1"/>
        <v>800</v>
      </c>
    </row>
    <row r="18" spans="1:7" ht="60" x14ac:dyDescent="0.25">
      <c r="A18" s="6" t="s">
        <v>32</v>
      </c>
      <c r="B18" s="26">
        <v>5465.0069999999996</v>
      </c>
      <c r="C18" s="27">
        <v>5465.0069999999996</v>
      </c>
      <c r="D18" s="20">
        <v>10821.84311</v>
      </c>
      <c r="E18" s="20">
        <v>10684.470600000001</v>
      </c>
      <c r="F18" s="14"/>
      <c r="G18" s="13">
        <f t="shared" si="1"/>
        <v>195.50698837165262</v>
      </c>
    </row>
    <row r="19" spans="1:7" ht="51" x14ac:dyDescent="0.25">
      <c r="A19" s="8" t="s">
        <v>4</v>
      </c>
      <c r="B19" s="10">
        <f>17985-3600-84.70814</f>
        <v>14300.291859999999</v>
      </c>
      <c r="C19" s="10">
        <f>17657.55726-3599.994-84.70814</f>
        <v>13972.85512</v>
      </c>
      <c r="D19" s="22">
        <v>46385.18</v>
      </c>
      <c r="E19" s="22">
        <v>46200.548999999999</v>
      </c>
      <c r="F19" s="14">
        <f t="shared" ref="F19:F26" si="2">E19/D19*100</f>
        <v>99.601961229858333</v>
      </c>
      <c r="G19" s="13">
        <f t="shared" si="1"/>
        <v>330.64501566233946</v>
      </c>
    </row>
    <row r="20" spans="1:7" ht="42" customHeight="1" x14ac:dyDescent="0.25">
      <c r="A20" s="8" t="s">
        <v>5</v>
      </c>
      <c r="B20" s="10">
        <v>2345.1880000000001</v>
      </c>
      <c r="C20" s="10">
        <v>2277.9748300000001</v>
      </c>
      <c r="D20" s="22">
        <v>101303.77899999999</v>
      </c>
      <c r="E20" s="22">
        <v>100793.06935999999</v>
      </c>
      <c r="F20" s="14">
        <f t="shared" si="2"/>
        <v>99.495863189861851</v>
      </c>
      <c r="G20" s="13">
        <f t="shared" si="1"/>
        <v>4424.6787994580254</v>
      </c>
    </row>
    <row r="21" spans="1:7" ht="54.75" customHeight="1" x14ac:dyDescent="0.25">
      <c r="A21" s="8" t="s">
        <v>6</v>
      </c>
      <c r="B21" s="10">
        <v>182042.02642000001</v>
      </c>
      <c r="C21" s="10">
        <v>168624.63438999999</v>
      </c>
      <c r="D21" s="22">
        <v>84824.766640000002</v>
      </c>
      <c r="E21" s="22">
        <v>76038.410210000002</v>
      </c>
      <c r="F21" s="14">
        <f t="shared" si="2"/>
        <v>89.641755847923903</v>
      </c>
      <c r="G21" s="13">
        <f t="shared" si="1"/>
        <v>45.093298784646223</v>
      </c>
    </row>
    <row r="22" spans="1:7" ht="63.75" x14ac:dyDescent="0.25">
      <c r="A22" s="8" t="s">
        <v>7</v>
      </c>
      <c r="B22" s="10">
        <v>126600.92659</v>
      </c>
      <c r="C22" s="10">
        <v>125137.55641999999</v>
      </c>
      <c r="D22" s="22">
        <v>3488.69328</v>
      </c>
      <c r="E22" s="22">
        <v>2934.1323900000002</v>
      </c>
      <c r="F22" s="14">
        <f t="shared" si="2"/>
        <v>84.104051417211437</v>
      </c>
      <c r="G22" s="13">
        <f t="shared" si="1"/>
        <v>2.3447256554636184</v>
      </c>
    </row>
    <row r="23" spans="1:7" ht="51" x14ac:dyDescent="0.25">
      <c r="A23" s="8" t="s">
        <v>8</v>
      </c>
      <c r="B23" s="10">
        <v>46702.048000000003</v>
      </c>
      <c r="C23" s="10">
        <v>46489.695019999999</v>
      </c>
      <c r="D23" s="22">
        <v>16034.162050000001</v>
      </c>
      <c r="E23" s="22">
        <v>15848.11292</v>
      </c>
      <c r="F23" s="14">
        <f t="shared" si="2"/>
        <v>98.839670389884816</v>
      </c>
      <c r="G23" s="13">
        <f t="shared" si="1"/>
        <v>34.089517931193349</v>
      </c>
    </row>
    <row r="24" spans="1:7" ht="39" customHeight="1" x14ac:dyDescent="0.25">
      <c r="A24" s="8" t="s">
        <v>9</v>
      </c>
      <c r="B24" s="10">
        <f>204130.94598-492.54966</f>
        <v>203638.39632</v>
      </c>
      <c r="C24" s="10">
        <f>184594.46851-492.54966</f>
        <v>184101.91885000002</v>
      </c>
      <c r="D24" s="22">
        <v>183846.20621</v>
      </c>
      <c r="E24" s="22">
        <v>169283.22502000001</v>
      </c>
      <c r="F24" s="14">
        <f t="shared" si="2"/>
        <v>92.078715416425126</v>
      </c>
      <c r="G24" s="13">
        <f t="shared" si="1"/>
        <v>91.950820544095592</v>
      </c>
    </row>
    <row r="25" spans="1:7" ht="63.75" x14ac:dyDescent="0.25">
      <c r="A25" s="8" t="s">
        <v>14</v>
      </c>
      <c r="B25" s="10"/>
      <c r="C25" s="10"/>
      <c r="D25" s="22">
        <v>19310.35742</v>
      </c>
      <c r="E25" s="22">
        <v>19254.78976</v>
      </c>
      <c r="F25" s="14">
        <f t="shared" si="2"/>
        <v>99.712239091222372</v>
      </c>
      <c r="G25" s="13">
        <v>0</v>
      </c>
    </row>
    <row r="26" spans="1:7" ht="70.5" customHeight="1" x14ac:dyDescent="0.25">
      <c r="A26" s="8" t="s">
        <v>15</v>
      </c>
      <c r="B26" s="10"/>
      <c r="C26" s="10"/>
      <c r="D26" s="22">
        <v>20575.161950000002</v>
      </c>
      <c r="E26" s="22">
        <v>20575.161950000002</v>
      </c>
      <c r="F26" s="14">
        <f t="shared" si="2"/>
        <v>100</v>
      </c>
      <c r="G26" s="13">
        <v>0</v>
      </c>
    </row>
    <row r="27" spans="1:7" ht="15" x14ac:dyDescent="0.25">
      <c r="A27" s="7" t="s">
        <v>3</v>
      </c>
      <c r="B27" s="11">
        <f>SUM(B5:B26)</f>
        <v>2563717.4869999997</v>
      </c>
      <c r="C27" s="11">
        <f>SUM(C5:C26)</f>
        <v>2468948.7520299996</v>
      </c>
      <c r="D27" s="23">
        <f>SUM(D5:D26)</f>
        <v>2491246.2703599995</v>
      </c>
      <c r="E27" s="23">
        <f>SUM(E5:E26)</f>
        <v>2432329.949130001</v>
      </c>
      <c r="F27" s="15">
        <f>E27/D27*100</f>
        <v>97.635066354901767</v>
      </c>
      <c r="G27" s="25">
        <f t="shared" si="1"/>
        <v>98.516826124078506</v>
      </c>
    </row>
    <row r="31" spans="1:7" x14ac:dyDescent="0.2">
      <c r="D31" s="24"/>
      <c r="E31" s="24"/>
    </row>
    <row r="48" ht="0.75" hidden="1" customHeight="1" x14ac:dyDescent="0.2"/>
    <row r="49" hidden="1" x14ac:dyDescent="0.2"/>
    <row r="50" ht="1.5" customHeight="1" x14ac:dyDescent="0.2"/>
  </sheetData>
  <mergeCells count="2">
    <mergeCell ref="A1:F1"/>
    <mergeCell ref="A2:F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2023-02-02T05:10:25Z</dcterms:modified>
</cp:coreProperties>
</file>