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Дина Ягфаровна\На сайт\2021-2022\Проект\2026\май\Исполнение год\Материалы к отчету 2025года\"/>
    </mc:Choice>
  </mc:AlternateContent>
  <xr:revisionPtr revIDLastSave="0" documentId="13_ncr:1_{08781C24-5F55-45A1-B70A-09A908DCF510}" xr6:coauthVersionLast="45" xr6:coauthVersionMax="45" xr10:uidLastSave="{00000000-0000-0000-0000-000000000000}"/>
  <bookViews>
    <workbookView xWindow="11055" yWindow="750" windowWidth="18840" windowHeight="15435" xr2:uid="{E9596D36-A97A-426B-81E6-5A5DAC765E1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2" i="1" l="1"/>
  <c r="F91" i="1"/>
  <c r="F89" i="1"/>
  <c r="F88" i="1"/>
  <c r="F86" i="1"/>
  <c r="F85" i="1"/>
  <c r="F83" i="1"/>
  <c r="F82" i="1"/>
  <c r="F81" i="1"/>
  <c r="F80" i="1"/>
  <c r="F78" i="1"/>
  <c r="F76" i="1"/>
  <c r="F75" i="1"/>
  <c r="F74" i="1"/>
  <c r="F73" i="1"/>
  <c r="F72" i="1"/>
  <c r="F70" i="1"/>
  <c r="F68" i="1"/>
  <c r="F67" i="1"/>
  <c r="F66" i="1"/>
  <c r="F65" i="1"/>
  <c r="F63" i="1"/>
  <c r="F62" i="1"/>
  <c r="F61" i="1"/>
  <c r="F60" i="1"/>
  <c r="F58" i="1"/>
  <c r="F56" i="1"/>
  <c r="F54" i="1"/>
  <c r="F53" i="1"/>
  <c r="F52" i="1"/>
  <c r="F51" i="1"/>
  <c r="F50" i="1"/>
  <c r="F48" i="1"/>
  <c r="F47" i="1"/>
  <c r="F45" i="1"/>
  <c r="F44" i="1"/>
  <c r="F43" i="1"/>
  <c r="F41" i="1"/>
  <c r="F40" i="1"/>
  <c r="F39" i="1"/>
  <c r="F35" i="1"/>
  <c r="F34" i="1"/>
  <c r="F33" i="1"/>
  <c r="F32" i="1"/>
  <c r="F31" i="1"/>
  <c r="F29" i="1"/>
  <c r="F28" i="1"/>
  <c r="F26" i="1"/>
  <c r="F25" i="1"/>
  <c r="F23" i="1"/>
  <c r="F21" i="1"/>
  <c r="F20" i="1"/>
  <c r="F18" i="1"/>
  <c r="F16" i="1"/>
  <c r="F15" i="1"/>
  <c r="F14" i="1"/>
  <c r="F13" i="1"/>
  <c r="F11" i="1"/>
  <c r="F9" i="1"/>
  <c r="F42" i="1" l="1"/>
  <c r="E22" i="1"/>
  <c r="E8" i="1"/>
  <c r="E79" i="1" l="1"/>
  <c r="D79" i="1"/>
  <c r="C79" i="1"/>
  <c r="E49" i="1" l="1"/>
  <c r="D49" i="1"/>
  <c r="C49" i="1"/>
  <c r="B49" i="1"/>
  <c r="B27" i="1"/>
  <c r="E30" i="1" l="1"/>
  <c r="D30" i="1"/>
  <c r="B30" i="1"/>
  <c r="C30" i="1"/>
  <c r="E84" i="1" l="1"/>
  <c r="D84" i="1"/>
  <c r="C84" i="1"/>
  <c r="B84" i="1"/>
  <c r="C64" i="1" l="1"/>
  <c r="D64" i="1"/>
  <c r="B57" i="1" l="1"/>
  <c r="E90" i="1" l="1"/>
  <c r="D90" i="1"/>
  <c r="C90" i="1"/>
  <c r="B90" i="1"/>
  <c r="E87" i="1"/>
  <c r="D87" i="1"/>
  <c r="C87" i="1"/>
  <c r="B87" i="1"/>
  <c r="B79" i="1"/>
  <c r="E77" i="1"/>
  <c r="D77" i="1"/>
  <c r="C77" i="1"/>
  <c r="B77" i="1"/>
  <c r="E71" i="1"/>
  <c r="D71" i="1"/>
  <c r="C71" i="1"/>
  <c r="B71" i="1"/>
  <c r="E69" i="1"/>
  <c r="D69" i="1"/>
  <c r="C69" i="1"/>
  <c r="B69" i="1"/>
  <c r="E64" i="1"/>
  <c r="B64" i="1"/>
  <c r="E59" i="1"/>
  <c r="D59" i="1"/>
  <c r="C59" i="1"/>
  <c r="B59" i="1"/>
  <c r="E57" i="1"/>
  <c r="D57" i="1"/>
  <c r="C57" i="1"/>
  <c r="E55" i="1"/>
  <c r="D55" i="1"/>
  <c r="C55" i="1"/>
  <c r="B55" i="1"/>
  <c r="E46" i="1"/>
  <c r="D46" i="1"/>
  <c r="C46" i="1"/>
  <c r="D38" i="1"/>
  <c r="C38" i="1"/>
  <c r="E37" i="1"/>
  <c r="D37" i="1"/>
  <c r="C37" i="1"/>
  <c r="E27" i="1"/>
  <c r="D27" i="1"/>
  <c r="C27" i="1"/>
  <c r="D22" i="1"/>
  <c r="C22" i="1"/>
  <c r="E19" i="1"/>
  <c r="D19" i="1"/>
  <c r="C19" i="1"/>
  <c r="E17" i="1"/>
  <c r="D17" i="1"/>
  <c r="C17" i="1"/>
  <c r="E12" i="1"/>
  <c r="D12" i="1"/>
  <c r="C12" i="1"/>
  <c r="E10" i="1"/>
  <c r="D10" i="1"/>
  <c r="C10" i="1"/>
  <c r="D8" i="1"/>
  <c r="C8" i="1"/>
  <c r="F84" i="1"/>
  <c r="F77" i="1"/>
  <c r="F69" i="1"/>
  <c r="F57" i="1"/>
  <c r="F55" i="1"/>
  <c r="F46" i="1"/>
  <c r="F27" i="1"/>
  <c r="F22" i="1"/>
  <c r="F19" i="1"/>
  <c r="F17" i="1"/>
  <c r="F10" i="1"/>
  <c r="F8" i="1"/>
  <c r="B46" i="1"/>
  <c r="B38" i="1"/>
  <c r="B37" i="1" s="1"/>
  <c r="B22" i="1"/>
  <c r="B19" i="1"/>
  <c r="B17" i="1"/>
  <c r="B12" i="1"/>
  <c r="B10" i="1"/>
  <c r="B8" i="1"/>
  <c r="F38" i="1" l="1"/>
  <c r="F37" i="1" s="1"/>
  <c r="F36" i="1" s="1"/>
  <c r="F79" i="1"/>
  <c r="C36" i="1"/>
  <c r="F49" i="1"/>
  <c r="F30" i="1"/>
  <c r="C7" i="1"/>
  <c r="C6" i="1" s="1"/>
  <c r="F90" i="1"/>
  <c r="E7" i="1"/>
  <c r="D93" i="1"/>
  <c r="E36" i="1"/>
  <c r="E93" i="1"/>
  <c r="F12" i="1"/>
  <c r="F64" i="1"/>
  <c r="F87" i="1"/>
  <c r="F59" i="1"/>
  <c r="B93" i="1"/>
  <c r="B7" i="1"/>
  <c r="F71" i="1"/>
  <c r="C93" i="1"/>
  <c r="B36" i="1"/>
  <c r="D36" i="1"/>
  <c r="D7" i="1"/>
  <c r="F7" i="1" l="1"/>
  <c r="F6" i="1" s="1"/>
  <c r="C95" i="1"/>
  <c r="E94" i="1"/>
  <c r="E6" i="1"/>
  <c r="E95" i="1" s="1"/>
  <c r="D94" i="1"/>
  <c r="F93" i="1"/>
  <c r="F94" i="1" s="1"/>
  <c r="B6" i="1"/>
  <c r="B95" i="1" s="1"/>
  <c r="B94" i="1"/>
  <c r="C94" i="1"/>
  <c r="D6" i="1"/>
  <c r="D95" i="1" s="1"/>
  <c r="F95" i="1" l="1"/>
</calcChain>
</file>

<file path=xl/sharedStrings.xml><?xml version="1.0" encoding="utf-8"?>
<sst xmlns="http://schemas.openxmlformats.org/spreadsheetml/2006/main" count="100" uniqueCount="100">
  <si>
    <t>Направление</t>
  </si>
  <si>
    <t>Уточненный бюджет</t>
  </si>
  <si>
    <t>ДОХОДЫ БЮДЖЕТА</t>
  </si>
  <si>
    <t>ИТОГО ДОХОДОВ</t>
  </si>
  <si>
    <t>НАЛОГОВЫЕ И НЕНАЛОГОВЫЕ ДОХОДЫ</t>
  </si>
  <si>
    <t>Налог на доходы физических лиц</t>
  </si>
  <si>
    <t>Единый сельскохозяйственный налог</t>
  </si>
  <si>
    <t>Налог на имущество организаций</t>
  </si>
  <si>
    <t>БЕЗВОЗМЕЗДНЫЕ ПОСТУПЛЕНИЯ</t>
  </si>
  <si>
    <t>Иные межбюджетные трансферты</t>
  </si>
  <si>
    <t>РАСХОДЫ БЮДЖЕТА</t>
  </si>
  <si>
    <t>ИТОГО РАСХОДОВ</t>
  </si>
  <si>
    <t>НАЛОГИ НА ПРИБЫЛЬ, ДОХОДЫ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</si>
  <si>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</si>
  <si>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</si>
  <si>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</si>
  <si>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с применением упрощенной системы налогообложения</t>
  </si>
  <si>
    <t>Единый налог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</si>
  <si>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</si>
  <si>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НАЛОГИ НА ИМУЩЕСТВО</t>
  </si>
  <si>
    <t>НАЛОГИ, СБОРЫ И РЕГУЛЯРНЫЕ ПЛАТЕЖИ ЗА ПОЛЬЗОВАНИЕ ПРИРОДНЫМИ РЕСУРСАМИ</t>
  </si>
  <si>
    <t>Налог на добычу полезных ископаемых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</si>
  <si>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</si>
  <si>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</si>
  <si>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</si>
  <si>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</si>
  <si>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</si>
  <si>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</si>
  <si>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</si>
  <si>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</si>
  <si>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продажи земельных участков, находящихся в государственной и муниципальной собственности</t>
  </si>
  <si>
    <t>Доходы от реализации имущества, находящегося в государственной и муниципальной собственности</t>
  </si>
  <si>
    <t>Плата за увеличение площади земельных участков</t>
  </si>
  <si>
    <t>ШТРАФЫ, САНКЦИИ, ВОЗМЕЩЕНИЕ УЩЕРБА</t>
  </si>
  <si>
    <t>ПРОЧИЕ НЕНАЛОГОВЫЕ ДОХОДЫ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</si>
  <si>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</si>
  <si>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Федерации, в т.ч.</t>
  </si>
  <si>
    <t xml:space="preserve">   дотация на выравнивание бюджетной обеспеченности</t>
  </si>
  <si>
    <t xml:space="preserve">   дотации на поддержку мер по обеспечению сбалансированности бюджетов</t>
  </si>
  <si>
    <t>Субсидии бюджетам бюджетной системы в Российской Федерации (межбюджетные субсидии)</t>
  </si>
  <si>
    <t>Субвенции бюджетам бюджетной системы Российской Федерации</t>
  </si>
  <si>
    <t>ПРОЧИЕ БЕЗВОЗМЕЗДНЫЕ ПОСТУПЛЕНИЯ</t>
  </si>
  <si>
    <t>Прочие безвозмездные поступления в бюджеты муниципальных районов</t>
  </si>
  <si>
    <t>ОБЩЕГОСУДАРСТВЕННЫЕ ВОПРОСЫ</t>
  </si>
  <si>
    <t>Судебная система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</si>
  <si>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</si>
  <si>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</si>
  <si>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</si>
  <si>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</si>
  <si>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</si>
  <si>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</si>
  <si>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</si>
  <si>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</si>
  <si>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</si>
  <si>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</si>
  <si>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</si>
  <si>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</si>
  <si>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</si>
  <si>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</si>
  <si>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</si>
  <si>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</si>
  <si>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</si>
  <si>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</si>
  <si>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</si>
  <si>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</si>
  <si>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 детей</t>
  </si>
  <si>
    <t xml:space="preserve">Молодежная политика </t>
  </si>
  <si>
    <t>Другие вопросы в области образования</t>
  </si>
  <si>
    <t xml:space="preserve">КУЛЬТУРА, КИНЕМАТОГРАФИЯ 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</si>
  <si>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</si>
  <si>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</si>
  <si>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</si>
  <si>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</si>
  <si>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</si>
  <si>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</si>
  <si>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</si>
  <si>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СРЕДСТВА МАССОВОЙ ИНФОРМАЦИИ</t>
  </si>
  <si>
    <t>Телевидение и радиовещание</t>
  </si>
  <si>
    <t>Периодическая печать и издательства</t>
  </si>
  <si>
    <t xml:space="preserve">МЕЖБЮДЖЕТНЫЕ ТРАНСФЕРТЫ ОБЩЕГО ХАРАКТЕРА БЮДЖЕТАМ БЮДЖЕТНОЙ СИСТЕМЫ РОССИЙСКОЙ ФЕДЕРАЦИИ </t>
  </si>
  <si>
    <t>Прочие межбюджетные трансферты общего характера</t>
  </si>
  <si>
    <t>Итого расходов без учета безвозмездных поступлений</t>
  </si>
  <si>
    <t>Профицит (+), дефицит (-)</t>
  </si>
  <si>
    <t>Платежи от государственных и муниципальных унитарных предприятий</t>
  </si>
  <si>
    <t>Спорт высших достижений</t>
  </si>
  <si>
    <t>Сведения о внесенных в течение 2025 года изменениях в решение Совета муниципального района Мелеузовский район Республики Башкортостан                                                                                                         "О бюджете муниципального района Мелеузовский район Республики Башкортостан  на 2025 год и на плановый период 2026 и 2027 годов"</t>
  </si>
  <si>
    <t>Первоначальный бюджет (Бюджетные ассигнования на 01.01.2025 г. в соответствии с решением от 20.12.2024 г. № 37)</t>
  </si>
  <si>
    <t>Функционирование (законодательных) представительных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</si>
  <si>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</si>
  <si>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Защита населения и территории от чрезвычайных ситуаций природного и техногенного характера, пожарная безопасность</t>
  </si>
  <si>
    <t>Дотации на выравнивание бюджетной обеспеченности субъектов Российской Федерации и муниципальных образований</t>
  </si>
  <si>
    <t>Другие вопросы в области социальной политики</t>
  </si>
  <si>
    <t xml:space="preserve">Решение Совета от 03.04.2025 г. № 56 </t>
  </si>
  <si>
    <t>Г.Н. Гончаренко</t>
  </si>
  <si>
    <t>Решение Совета от 17.09.2025 г. № 154</t>
  </si>
  <si>
    <t>Заместитель главы Администрации муниципального района Мелеузовский район Республики Башкортостан по финансовым вопросам - начальник финансового управления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</si>
  <si>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</si>
  <si>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  дотации на поощрение достижения наилучших значений результатов деятельности органов местного самоуправления</t>
  </si>
  <si>
    <t xml:space="preserve">   дотации за достижение показателей деятельности органов исполнительной власти субъектов Российской Федерации</t>
  </si>
  <si>
    <t>Решение Совета от 23.12.2025 г. №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</si>
</sst>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8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165" fontId="2" fillId="0" borderId="1" xfId="0" applyNumberFormat="1" applyFont="1" applyFill="1" applyBorder="1" applyAlignment="1">
      <alignment horizontal="right" vertical="top" wrapText="1"/>
    </xf>
    <xf numFmtId="4" fontId="8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</cellXfs>
  <cellStyles count="2">
    <cellStyle name="Денежный 2" xfId="1" xr:uid="{12590288-F0BA-4BAC-8D52-96BC6747051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20BD-4613-4A71-B0B7-469889D70A3B}">
  <dimension ref="A1:F98"/>
  <sheetViews>
    <sheetView tabSelected="1" topLeftCell="A58" zoomScaleNormal="100" workbookViewId="0">
      <selection activeCell="F90" sqref="F90"/>
    </sheetView>
  </sheetViews>
  <sheetFormatPr defaultRowHeight="12.75" x14ac:dyDescent="0.25"/>
  <cols>
    <col min="1" max="1" width="58.42578125" style="1" customWidth="1"/>
    <col min="2" max="2" width="23.28515625" style="1" customWidth="1"/>
    <col min="3" max="3" width="13.7109375" style="1" customWidth="1"/>
    <col min="4" max="4" width="13" style="1" customWidth="1"/>
    <col min="5" max="5" width="13.5703125" style="14" customWidth="1"/>
    <col min="6" max="6" width="18.7109375" style="1" customWidth="1"/>
    <col min="7" max="16384" width="9.140625" style="1"/>
  </cols>
  <sheetData>
    <row r="1" spans="1:6" ht="27.75" customHeight="1" x14ac:dyDescent="0.25">
      <c r="A1" s="18" t="s">
        <v>85</v>
      </c>
      <c r="B1" s="19"/>
      <c r="C1" s="19"/>
      <c r="D1" s="19"/>
      <c r="E1" s="19"/>
      <c r="F1" s="19"/>
    </row>
    <row r="3" spans="1:6" x14ac:dyDescent="0.25">
      <c r="F3" s="17"/>
    </row>
    <row r="4" spans="1:6" ht="67.5" customHeight="1" x14ac:dyDescent="0.25">
      <c r="A4" s="2" t="s">
        <v>0</v>
      </c>
      <c r="B4" s="2" t="s">
        <v>86</v>
      </c>
      <c r="C4" s="2" t="s">
        <v>92</v>
      </c>
      <c r="D4" s="2" t="s">
        <v>94</v>
      </c>
      <c r="E4" s="2" t="s">
        <v>99</v>
      </c>
      <c r="F4" s="2" t="s">
        <v>1</v>
      </c>
    </row>
    <row r="5" spans="1:6" x14ac:dyDescent="0.25">
      <c r="A5" s="3" t="s">
        <v>2</v>
      </c>
      <c r="B5" s="9"/>
      <c r="C5" s="9"/>
      <c r="D5" s="9"/>
      <c r="E5" s="15"/>
      <c r="F5" s="9"/>
    </row>
    <row r="6" spans="1:6" s="8" customFormat="1" x14ac:dyDescent="0.25">
      <c r="A6" s="4" t="s">
        <v>3</v>
      </c>
      <c r="B6" s="10">
        <f>B7+B36</f>
        <v>2809567571.6700001</v>
      </c>
      <c r="C6" s="10">
        <f t="shared" ref="C6:F6" si="0">C7+C36</f>
        <v>117072000</v>
      </c>
      <c r="D6" s="10">
        <f t="shared" si="0"/>
        <v>12136002.120000001</v>
      </c>
      <c r="E6" s="16">
        <f t="shared" si="0"/>
        <v>35145802.589999996</v>
      </c>
      <c r="F6" s="10">
        <f>F7+F36</f>
        <v>2975089276.3800001</v>
      </c>
    </row>
    <row r="7" spans="1:6" ht="14.25" customHeight="1" x14ac:dyDescent="0.25">
      <c r="A7" s="5" t="s">
        <v>4</v>
      </c>
      <c r="B7" s="11">
        <f>B8+B10+B12+B17+B19+B21+B22+B27+B29+B30+B34+B35</f>
        <v>1115520000</v>
      </c>
      <c r="C7" s="11">
        <f t="shared" ref="C7:E7" si="1">C8+C10+C12+C17+C19+C21+C22+C27+C29+C30+C34+C35</f>
        <v>114000000</v>
      </c>
      <c r="D7" s="11">
        <f t="shared" si="1"/>
        <v>0</v>
      </c>
      <c r="E7" s="12">
        <f t="shared" si="1"/>
        <v>34000000</v>
      </c>
      <c r="F7" s="11">
        <f>F8+F10+F12+F17+F19+F21+F22+F27+F29+F30+F34+F35</f>
        <v>1263520000</v>
      </c>
    </row>
    <row r="8" spans="1:6" x14ac:dyDescent="0.25">
      <c r="A8" s="5" t="s">
        <v>12</v>
      </c>
      <c r="B8" s="11">
        <f>B9</f>
        <v>635036000</v>
      </c>
      <c r="C8" s="11">
        <f t="shared" ref="C8:F8" si="2">C9</f>
        <v>52871000</v>
      </c>
      <c r="D8" s="11">
        <f t="shared" si="2"/>
        <v>0</v>
      </c>
      <c r="E8" s="12">
        <f>E9</f>
        <v>2626000</v>
      </c>
      <c r="F8" s="11">
        <f t="shared" si="2"/>
        <v>690533000</v>
      </c>
    </row>
    <row r="9" spans="1:6" x14ac:dyDescent="0.25">
      <c r="A9" s="5" t="s">
        <v>5</v>
      </c>
      <c r="B9" s="11">
        <v>635036000</v>
      </c>
      <c r="C9" s="11">
        <v>52871000</v>
      </c>
      <c r="D9" s="11"/>
      <c r="E9" s="12">
        <v>2626000</v>
      </c>
      <c r="F9" s="11">
        <f>E9+D9+C9+B9</f>
        <v>690533000</v>
      </c>
    </row>
    <row r="10" spans="1:6" ht="25.5" x14ac:dyDescent="0.25">
      <c r="A10" s="5" t="s">
        <v>13</v>
      </c>
      <c r="B10" s="11">
        <f>B11</f>
        <v>35414000</v>
      </c>
      <c r="C10" s="11">
        <f t="shared" ref="C10:F10" si="3">C11</f>
        <v>0</v>
      </c>
      <c r="D10" s="11">
        <f t="shared" si="3"/>
        <v>0</v>
      </c>
      <c r="E10" s="12">
        <f t="shared" si="3"/>
        <v>-3355000</v>
      </c>
      <c r="F10" s="11">
        <f t="shared" si="3"/>
        <v>32059000</v>
      </c>
    </row>
    <row r="11" spans="1:6" ht="25.5" x14ac:dyDescent="0.25">
      <c r="A11" s="5" t="s">
        <v>14</v>
      </c>
      <c r="B11" s="11">
        <v>35414000</v>
      </c>
      <c r="C11" s="11"/>
      <c r="D11" s="11"/>
      <c r="E11" s="12">
        <v>-3355000</v>
      </c>
      <c r="F11" s="11">
        <f>E11+D11+C11+B11</f>
        <v>32059000</v>
      </c>
    </row>
    <row r="12" spans="1:6" x14ac:dyDescent="0.25">
      <c r="A12" s="5" t="s">
        <v>15</v>
      </c>
      <c r="B12" s="11">
        <f>B13+B14+B15+B16</f>
        <v>294039000</v>
      </c>
      <c r="C12" s="11">
        <f t="shared" ref="C12:F12" si="4">C13+C14+C15+C16</f>
        <v>0</v>
      </c>
      <c r="D12" s="11">
        <f t="shared" si="4"/>
        <v>0</v>
      </c>
      <c r="E12" s="12">
        <f t="shared" si="4"/>
        <v>31400000</v>
      </c>
      <c r="F12" s="11">
        <f t="shared" si="4"/>
        <v>325439000</v>
      </c>
    </row>
    <row r="13" spans="1:6" ht="25.5" x14ac:dyDescent="0.25">
      <c r="A13" s="5" t="s">
        <v>16</v>
      </c>
      <c r="B13" s="11">
        <v>265000000</v>
      </c>
      <c r="C13" s="11"/>
      <c r="D13" s="11"/>
      <c r="E13" s="12">
        <v>37900000</v>
      </c>
      <c r="F13" s="11">
        <f>E13+D13+C13+B13</f>
        <v>302900000</v>
      </c>
    </row>
    <row r="14" spans="1:6" ht="15.75" customHeight="1" x14ac:dyDescent="0.25">
      <c r="A14" s="5" t="s">
        <v>17</v>
      </c>
      <c r="B14" s="11">
        <v>0</v>
      </c>
      <c r="C14" s="11"/>
      <c r="D14" s="11"/>
      <c r="E14" s="12"/>
      <c r="F14" s="11">
        <f>E14+D14+C14+B14</f>
        <v>0</v>
      </c>
    </row>
    <row r="15" spans="1:6" ht="16.5" customHeight="1" x14ac:dyDescent="0.25">
      <c r="A15" s="5" t="s">
        <v>6</v>
      </c>
      <c r="B15" s="11">
        <v>5039000</v>
      </c>
      <c r="C15" s="11"/>
      <c r="D15" s="11"/>
      <c r="E15" s="12">
        <v>-2200000</v>
      </c>
      <c r="F15" s="11">
        <f>E15+D15+C15+B15</f>
        <v>2839000</v>
      </c>
    </row>
    <row r="16" spans="1:6" ht="29.25" customHeight="1" x14ac:dyDescent="0.25">
      <c r="A16" s="5" t="s">
        <v>18</v>
      </c>
      <c r="B16" s="11">
        <v>24000000</v>
      </c>
      <c r="C16" s="11"/>
      <c r="D16" s="11"/>
      <c r="E16" s="12">
        <v>-4300000</v>
      </c>
      <c r="F16" s="11">
        <f>E16+D16+C16+B16</f>
        <v>19700000</v>
      </c>
    </row>
    <row r="17" spans="1:6" ht="13.5" customHeight="1" x14ac:dyDescent="0.25">
      <c r="A17" s="5" t="s">
        <v>19</v>
      </c>
      <c r="B17" s="11">
        <f>B18</f>
        <v>11554000</v>
      </c>
      <c r="C17" s="11">
        <f t="shared" ref="C17:F17" si="5">C18</f>
        <v>10000000</v>
      </c>
      <c r="D17" s="11">
        <f t="shared" si="5"/>
        <v>0</v>
      </c>
      <c r="E17" s="12">
        <f t="shared" si="5"/>
        <v>-1400000</v>
      </c>
      <c r="F17" s="11">
        <f t="shared" si="5"/>
        <v>20154000</v>
      </c>
    </row>
    <row r="18" spans="1:6" x14ac:dyDescent="0.25">
      <c r="A18" s="5" t="s">
        <v>7</v>
      </c>
      <c r="B18" s="11">
        <v>11554000</v>
      </c>
      <c r="C18" s="11">
        <v>10000000</v>
      </c>
      <c r="D18" s="11"/>
      <c r="E18" s="12">
        <v>-1400000</v>
      </c>
      <c r="F18" s="11">
        <f>E18+D18+C18+B18</f>
        <v>20154000</v>
      </c>
    </row>
    <row r="19" spans="1:6" ht="25.5" x14ac:dyDescent="0.25">
      <c r="A19" s="5" t="s">
        <v>20</v>
      </c>
      <c r="B19" s="11">
        <f>B20</f>
        <v>5434000</v>
      </c>
      <c r="C19" s="11">
        <f t="shared" ref="C19:F19" si="6">C20</f>
        <v>0</v>
      </c>
      <c r="D19" s="11">
        <f t="shared" si="6"/>
        <v>0</v>
      </c>
      <c r="E19" s="12">
        <f t="shared" si="6"/>
        <v>-2730000</v>
      </c>
      <c r="F19" s="11">
        <f t="shared" si="6"/>
        <v>2704000</v>
      </c>
    </row>
    <row r="20" spans="1:6" x14ac:dyDescent="0.25">
      <c r="A20" s="5" t="s">
        <v>21</v>
      </c>
      <c r="B20" s="11">
        <v>5434000</v>
      </c>
      <c r="C20" s="11"/>
      <c r="D20" s="11"/>
      <c r="E20" s="12">
        <v>-2730000</v>
      </c>
      <c r="F20" s="11">
        <f>E20+D20+C20+B20</f>
        <v>2704000</v>
      </c>
    </row>
    <row r="21" spans="1:6" x14ac:dyDescent="0.25">
      <c r="A21" s="5" t="s">
        <v>22</v>
      </c>
      <c r="B21" s="11">
        <v>15341000</v>
      </c>
      <c r="C21" s="11">
        <v>40000000</v>
      </c>
      <c r="D21" s="11">
        <v>0</v>
      </c>
      <c r="E21" s="12">
        <v>-14510000</v>
      </c>
      <c r="F21" s="11">
        <f>E21+D21+C21+B21</f>
        <v>40831000</v>
      </c>
    </row>
    <row r="22" spans="1:6" ht="28.5" customHeight="1" x14ac:dyDescent="0.25">
      <c r="A22" s="5" t="s">
        <v>23</v>
      </c>
      <c r="B22" s="11">
        <f>B23+B26</f>
        <v>87266000</v>
      </c>
      <c r="C22" s="11">
        <f>C23+C26</f>
        <v>6000000</v>
      </c>
      <c r="D22" s="11">
        <f>D23+D26</f>
        <v>0</v>
      </c>
      <c r="E22" s="12">
        <f>E23+E26+E24+E25</f>
        <v>-3865000</v>
      </c>
      <c r="F22" s="11">
        <f>F23+F26+F25+F24</f>
        <v>89401000</v>
      </c>
    </row>
    <row r="23" spans="1:6" ht="69" customHeight="1" x14ac:dyDescent="0.25">
      <c r="A23" s="5" t="s">
        <v>24</v>
      </c>
      <c r="B23" s="11">
        <v>84694000</v>
      </c>
      <c r="C23" s="11">
        <v>6000000</v>
      </c>
      <c r="D23" s="11">
        <v>0</v>
      </c>
      <c r="E23" s="12">
        <v>-5805000</v>
      </c>
      <c r="F23" s="11">
        <f>E23+D23+C23+B23</f>
        <v>84889000</v>
      </c>
    </row>
    <row r="24" spans="1:6" ht="40.5" customHeight="1" x14ac:dyDescent="0.25">
      <c r="A24" s="5" t="s">
        <v>96</v>
      </c>
      <c r="B24" s="11">
        <v>0</v>
      </c>
      <c r="C24" s="11">
        <v>0</v>
      </c>
      <c r="D24" s="11">
        <v>0</v>
      </c>
      <c r="E24" s="12">
        <v>4000</v>
      </c>
      <c r="F24" s="11">
        <v>4000</v>
      </c>
    </row>
    <row r="25" spans="1:6" ht="18" customHeight="1" x14ac:dyDescent="0.25">
      <c r="A25" s="5" t="s">
        <v>83</v>
      </c>
      <c r="B25" s="11">
        <v>0</v>
      </c>
      <c r="C25" s="11"/>
      <c r="D25" s="11"/>
      <c r="E25" s="12">
        <v>187000</v>
      </c>
      <c r="F25" s="11">
        <f>E25+D25+C25+B25</f>
        <v>187000</v>
      </c>
    </row>
    <row r="26" spans="1:6" ht="63.75" x14ac:dyDescent="0.25">
      <c r="A26" s="5" t="s">
        <v>29</v>
      </c>
      <c r="B26" s="11">
        <v>2572000</v>
      </c>
      <c r="C26" s="11"/>
      <c r="D26" s="11"/>
      <c r="E26" s="12">
        <v>1749000</v>
      </c>
      <c r="F26" s="11">
        <f>E26+D26+C26+B26</f>
        <v>4321000</v>
      </c>
    </row>
    <row r="27" spans="1:6" x14ac:dyDescent="0.25">
      <c r="A27" s="5" t="s">
        <v>25</v>
      </c>
      <c r="B27" s="11">
        <f>B28</f>
        <v>10705000</v>
      </c>
      <c r="C27" s="11">
        <f t="shared" ref="C27:F27" si="7">C28</f>
        <v>0</v>
      </c>
      <c r="D27" s="11">
        <f t="shared" si="7"/>
        <v>0</v>
      </c>
      <c r="E27" s="12">
        <f t="shared" si="7"/>
        <v>-4969000</v>
      </c>
      <c r="F27" s="11">
        <f t="shared" si="7"/>
        <v>5736000</v>
      </c>
    </row>
    <row r="28" spans="1:6" x14ac:dyDescent="0.25">
      <c r="A28" s="5" t="s">
        <v>26</v>
      </c>
      <c r="B28" s="11">
        <v>10705000</v>
      </c>
      <c r="C28" s="11"/>
      <c r="D28" s="11"/>
      <c r="E28" s="12">
        <v>-4969000</v>
      </c>
      <c r="F28" s="11">
        <f>E28+D28+C28+B28</f>
        <v>5736000</v>
      </c>
    </row>
    <row r="29" spans="1:6" ht="25.5" x14ac:dyDescent="0.25">
      <c r="A29" s="5" t="s">
        <v>27</v>
      </c>
      <c r="B29" s="11">
        <v>1650000</v>
      </c>
      <c r="C29" s="11">
        <v>4000000</v>
      </c>
      <c r="D29" s="11"/>
      <c r="E29" s="12">
        <v>1554000</v>
      </c>
      <c r="F29" s="11">
        <f>E29+D29+C29+B29</f>
        <v>7204000</v>
      </c>
    </row>
    <row r="30" spans="1:6" ht="25.5" x14ac:dyDescent="0.25">
      <c r="A30" s="5" t="s">
        <v>28</v>
      </c>
      <c r="B30" s="11">
        <f t="shared" ref="B30" si="8">B31+B32+B33</f>
        <v>14832000</v>
      </c>
      <c r="C30" s="11">
        <f>C31+C32+C33</f>
        <v>0</v>
      </c>
      <c r="D30" s="11">
        <f t="shared" ref="D30:F30" si="9">D31+D32+D33</f>
        <v>0</v>
      </c>
      <c r="E30" s="12">
        <f t="shared" si="9"/>
        <v>30112000</v>
      </c>
      <c r="F30" s="11">
        <f t="shared" si="9"/>
        <v>44944000</v>
      </c>
    </row>
    <row r="31" spans="1:6" ht="25.5" x14ac:dyDescent="0.25">
      <c r="A31" s="5" t="s">
        <v>31</v>
      </c>
      <c r="B31" s="11">
        <v>10904000</v>
      </c>
      <c r="C31" s="11"/>
      <c r="D31" s="11"/>
      <c r="E31" s="12">
        <v>-5542000</v>
      </c>
      <c r="F31" s="11">
        <f>E31+D31+C31+B31</f>
        <v>5362000</v>
      </c>
    </row>
    <row r="32" spans="1:6" ht="25.5" x14ac:dyDescent="0.25">
      <c r="A32" s="5" t="s">
        <v>30</v>
      </c>
      <c r="B32" s="11">
        <v>3305000</v>
      </c>
      <c r="C32" s="11"/>
      <c r="D32" s="11"/>
      <c r="E32" s="12">
        <v>35769000</v>
      </c>
      <c r="F32" s="11">
        <f>E32+D32+C32+B32</f>
        <v>39074000</v>
      </c>
    </row>
    <row r="33" spans="1:6" x14ac:dyDescent="0.25">
      <c r="A33" s="5" t="s">
        <v>32</v>
      </c>
      <c r="B33" s="11">
        <v>623000</v>
      </c>
      <c r="C33" s="11"/>
      <c r="D33" s="11"/>
      <c r="E33" s="12">
        <v>-115000</v>
      </c>
      <c r="F33" s="11">
        <f>E33+D33+C33+B33</f>
        <v>508000</v>
      </c>
    </row>
    <row r="34" spans="1:6" x14ac:dyDescent="0.25">
      <c r="A34" s="5" t="s">
        <v>33</v>
      </c>
      <c r="B34" s="11">
        <v>1728000</v>
      </c>
      <c r="C34" s="11">
        <v>0</v>
      </c>
      <c r="D34" s="11">
        <v>0</v>
      </c>
      <c r="E34" s="12">
        <v>-158000</v>
      </c>
      <c r="F34" s="11">
        <f>E34+D34+C34+B34</f>
        <v>1570000</v>
      </c>
    </row>
    <row r="35" spans="1:6" x14ac:dyDescent="0.25">
      <c r="A35" s="5" t="s">
        <v>34</v>
      </c>
      <c r="B35" s="11">
        <v>2521000</v>
      </c>
      <c r="C35" s="11">
        <v>1129000</v>
      </c>
      <c r="D35" s="11"/>
      <c r="E35" s="12">
        <v>-705000</v>
      </c>
      <c r="F35" s="11">
        <f>E35+D35+C35+B35</f>
        <v>2945000</v>
      </c>
    </row>
    <row r="36" spans="1:6" x14ac:dyDescent="0.25">
      <c r="A36" s="5" t="s">
        <v>8</v>
      </c>
      <c r="B36" s="11">
        <f>B37+B46</f>
        <v>1694047571.6700001</v>
      </c>
      <c r="C36" s="11">
        <f t="shared" ref="C36:F36" si="10">C37+C46</f>
        <v>3072000</v>
      </c>
      <c r="D36" s="11">
        <f t="shared" si="10"/>
        <v>12136002.120000001</v>
      </c>
      <c r="E36" s="12">
        <f t="shared" si="10"/>
        <v>1145802.5899999966</v>
      </c>
      <c r="F36" s="11">
        <f t="shared" si="10"/>
        <v>1711569276.3799999</v>
      </c>
    </row>
    <row r="37" spans="1:6" ht="25.5" x14ac:dyDescent="0.25">
      <c r="A37" s="5" t="s">
        <v>35</v>
      </c>
      <c r="B37" s="11">
        <f>B38+B43+B44+B45</f>
        <v>1694047571.6700001</v>
      </c>
      <c r="C37" s="11">
        <f t="shared" ref="C37:F37" si="11">C38+C43+C44+C45</f>
        <v>3000000</v>
      </c>
      <c r="D37" s="11">
        <f t="shared" si="11"/>
        <v>12136002.120000001</v>
      </c>
      <c r="E37" s="12">
        <f t="shared" si="11"/>
        <v>1145802.5899999966</v>
      </c>
      <c r="F37" s="11">
        <f t="shared" si="11"/>
        <v>1711497276.3799999</v>
      </c>
    </row>
    <row r="38" spans="1:6" ht="13.5" customHeight="1" x14ac:dyDescent="0.25">
      <c r="A38" s="5" t="s">
        <v>36</v>
      </c>
      <c r="B38" s="11">
        <f>B39+B40+B41</f>
        <v>86262800.329999998</v>
      </c>
      <c r="C38" s="11">
        <f t="shared" ref="C38:D38" si="12">C39+C40+C41</f>
        <v>0</v>
      </c>
      <c r="D38" s="11">
        <f t="shared" si="12"/>
        <v>0</v>
      </c>
      <c r="E38" s="12">
        <v>1644307</v>
      </c>
      <c r="F38" s="11">
        <f>F39+F40+F41+F42</f>
        <v>89075007.329999998</v>
      </c>
    </row>
    <row r="39" spans="1:6" x14ac:dyDescent="0.25">
      <c r="A39" s="5" t="s">
        <v>37</v>
      </c>
      <c r="B39" s="11">
        <v>86262800.329999998</v>
      </c>
      <c r="C39" s="11"/>
      <c r="D39" s="11"/>
      <c r="E39" s="12"/>
      <c r="F39" s="11">
        <f>E39+D39+C39+B39</f>
        <v>86262800.329999998</v>
      </c>
    </row>
    <row r="40" spans="1:6" ht="25.5" x14ac:dyDescent="0.25">
      <c r="A40" s="5" t="s">
        <v>38</v>
      </c>
      <c r="B40" s="11">
        <v>0</v>
      </c>
      <c r="C40" s="11"/>
      <c r="D40" s="11"/>
      <c r="E40" s="12">
        <v>1792030</v>
      </c>
      <c r="F40" s="11">
        <f>E40+D40+C40+B40</f>
        <v>1792030</v>
      </c>
    </row>
    <row r="41" spans="1:6" ht="25.5" x14ac:dyDescent="0.25">
      <c r="A41" s="5" t="s">
        <v>97</v>
      </c>
      <c r="B41" s="11">
        <v>0</v>
      </c>
      <c r="C41" s="11"/>
      <c r="D41" s="11"/>
      <c r="E41" s="12"/>
      <c r="F41" s="11">
        <f>E41+D41+C41+B41</f>
        <v>0</v>
      </c>
    </row>
    <row r="42" spans="1:6" ht="25.5" x14ac:dyDescent="0.25">
      <c r="A42" s="5" t="s">
        <v>98</v>
      </c>
      <c r="B42" s="11"/>
      <c r="C42" s="11"/>
      <c r="D42" s="11"/>
      <c r="E42" s="12">
        <v>1020177</v>
      </c>
      <c r="F42" s="11">
        <f>E42</f>
        <v>1020177</v>
      </c>
    </row>
    <row r="43" spans="1:6" ht="25.5" x14ac:dyDescent="0.25">
      <c r="A43" s="5" t="s">
        <v>39</v>
      </c>
      <c r="B43" s="11">
        <v>310337641.42000002</v>
      </c>
      <c r="C43" s="11">
        <v>3000000</v>
      </c>
      <c r="D43" s="11">
        <v>4947339.59</v>
      </c>
      <c r="E43" s="12">
        <v>36929779.219999999</v>
      </c>
      <c r="F43" s="11">
        <f>E43+D43+C43+B43</f>
        <v>355214760.23000002</v>
      </c>
    </row>
    <row r="44" spans="1:6" x14ac:dyDescent="0.25">
      <c r="A44" s="5" t="s">
        <v>40</v>
      </c>
      <c r="B44" s="11">
        <v>1178541946.8</v>
      </c>
      <c r="C44" s="11"/>
      <c r="D44" s="11">
        <v>-2854864.6</v>
      </c>
      <c r="E44" s="12">
        <v>-36648960.490000002</v>
      </c>
      <c r="F44" s="11">
        <f>E44+D44+C44+B44</f>
        <v>1139038121.71</v>
      </c>
    </row>
    <row r="45" spans="1:6" x14ac:dyDescent="0.25">
      <c r="A45" s="5" t="s">
        <v>9</v>
      </c>
      <c r="B45" s="11">
        <v>118905183.12</v>
      </c>
      <c r="C45" s="11">
        <v>0</v>
      </c>
      <c r="D45" s="11">
        <v>10043527.130000001</v>
      </c>
      <c r="E45" s="12">
        <v>-779323.14</v>
      </c>
      <c r="F45" s="11">
        <f>E45+D45+C45+B45</f>
        <v>128169387.11</v>
      </c>
    </row>
    <row r="46" spans="1:6" x14ac:dyDescent="0.25">
      <c r="A46" s="5" t="s">
        <v>41</v>
      </c>
      <c r="B46" s="11">
        <f>B47</f>
        <v>0</v>
      </c>
      <c r="C46" s="11">
        <f t="shared" ref="C46:F46" si="13">C47</f>
        <v>72000</v>
      </c>
      <c r="D46" s="11">
        <f t="shared" si="13"/>
        <v>0</v>
      </c>
      <c r="E46" s="12">
        <f t="shared" si="13"/>
        <v>0</v>
      </c>
      <c r="F46" s="11">
        <f t="shared" si="13"/>
        <v>72000</v>
      </c>
    </row>
    <row r="47" spans="1:6" ht="25.5" x14ac:dyDescent="0.25">
      <c r="A47" s="5" t="s">
        <v>42</v>
      </c>
      <c r="B47" s="11">
        <v>0</v>
      </c>
      <c r="C47" s="11">
        <v>72000</v>
      </c>
      <c r="D47" s="11"/>
      <c r="E47" s="12"/>
      <c r="F47" s="11">
        <f>E47+D47+C47+B47</f>
        <v>72000</v>
      </c>
    </row>
    <row r="48" spans="1:6" x14ac:dyDescent="0.25">
      <c r="A48" s="6" t="s">
        <v>10</v>
      </c>
      <c r="B48" s="11"/>
      <c r="C48" s="11"/>
      <c r="D48" s="11"/>
      <c r="E48" s="12"/>
      <c r="F48" s="11">
        <f>E48+D48+C48+B48</f>
        <v>0</v>
      </c>
    </row>
    <row r="49" spans="1:6" x14ac:dyDescent="0.25">
      <c r="A49" s="7" t="s">
        <v>43</v>
      </c>
      <c r="B49" s="11">
        <f>B50+B51+B52+B53+B54</f>
        <v>201124000</v>
      </c>
      <c r="C49" s="11">
        <f t="shared" ref="C49:F49" si="14">C50+C51+C52+C53+C54</f>
        <v>105932867.76000001</v>
      </c>
      <c r="D49" s="11">
        <f t="shared" si="14"/>
        <v>-30598621.489999998</v>
      </c>
      <c r="E49" s="12">
        <f t="shared" si="14"/>
        <v>-9790422.0600000024</v>
      </c>
      <c r="F49" s="11">
        <f t="shared" si="14"/>
        <v>266667824.21000001</v>
      </c>
    </row>
    <row r="50" spans="1:6" ht="38.25" x14ac:dyDescent="0.25">
      <c r="A50" s="7" t="s">
        <v>87</v>
      </c>
      <c r="B50" s="11">
        <v>6621000</v>
      </c>
      <c r="C50" s="11">
        <v>-988000</v>
      </c>
      <c r="D50" s="11"/>
      <c r="E50" s="12">
        <v>1808300</v>
      </c>
      <c r="F50" s="11">
        <f>E50+D50+C50+B50</f>
        <v>7441300</v>
      </c>
    </row>
    <row r="51" spans="1:6" ht="38.25" x14ac:dyDescent="0.25">
      <c r="A51" s="7" t="s">
        <v>88</v>
      </c>
      <c r="B51" s="11">
        <v>146172000</v>
      </c>
      <c r="C51" s="11">
        <v>-7606132.2400000002</v>
      </c>
      <c r="D51" s="11">
        <v>-1412139.09</v>
      </c>
      <c r="E51" s="12">
        <v>27927377</v>
      </c>
      <c r="F51" s="11">
        <f>E51+D51+C51+B51</f>
        <v>165081105.67000002</v>
      </c>
    </row>
    <row r="52" spans="1:6" x14ac:dyDescent="0.25">
      <c r="A52" s="7" t="s">
        <v>44</v>
      </c>
      <c r="B52" s="11">
        <v>18100</v>
      </c>
      <c r="C52" s="11"/>
      <c r="D52" s="11"/>
      <c r="E52" s="12"/>
      <c r="F52" s="11">
        <f>E52+D52+C52+B52</f>
        <v>18100</v>
      </c>
    </row>
    <row r="53" spans="1:6" x14ac:dyDescent="0.25">
      <c r="A53" s="7" t="s">
        <v>45</v>
      </c>
      <c r="B53" s="11">
        <v>1200000</v>
      </c>
      <c r="C53" s="11"/>
      <c r="D53" s="11"/>
      <c r="E53" s="12"/>
      <c r="F53" s="11">
        <f>E53+D53+C53+B53</f>
        <v>1200000</v>
      </c>
    </row>
    <row r="54" spans="1:6" x14ac:dyDescent="0.25">
      <c r="A54" s="7" t="s">
        <v>46</v>
      </c>
      <c r="B54" s="11">
        <v>47112900</v>
      </c>
      <c r="C54" s="11">
        <v>114527000</v>
      </c>
      <c r="D54" s="11">
        <v>-29186482.399999999</v>
      </c>
      <c r="E54" s="12">
        <v>-39526099.060000002</v>
      </c>
      <c r="F54" s="11">
        <f>E54+D54+C54+B54</f>
        <v>92927318.539999992</v>
      </c>
    </row>
    <row r="55" spans="1:6" x14ac:dyDescent="0.25">
      <c r="A55" s="7" t="s">
        <v>47</v>
      </c>
      <c r="B55" s="11">
        <f>B56</f>
        <v>3497900</v>
      </c>
      <c r="C55" s="11">
        <f t="shared" ref="C55:F55" si="15">C56</f>
        <v>0</v>
      </c>
      <c r="D55" s="11">
        <f t="shared" si="15"/>
        <v>0</v>
      </c>
      <c r="E55" s="12">
        <f t="shared" si="15"/>
        <v>24146</v>
      </c>
      <c r="F55" s="11">
        <f t="shared" si="15"/>
        <v>3522046</v>
      </c>
    </row>
    <row r="56" spans="1:6" x14ac:dyDescent="0.25">
      <c r="A56" s="7" t="s">
        <v>48</v>
      </c>
      <c r="B56" s="11">
        <v>3497900</v>
      </c>
      <c r="C56" s="11"/>
      <c r="D56" s="11"/>
      <c r="E56" s="12">
        <v>24146</v>
      </c>
      <c r="F56" s="11">
        <f>E56+D56+C56+B56</f>
        <v>3522046</v>
      </c>
    </row>
    <row r="57" spans="1:6" ht="25.5" x14ac:dyDescent="0.25">
      <c r="A57" s="7" t="s">
        <v>49</v>
      </c>
      <c r="B57" s="11">
        <f>B58</f>
        <v>12141000</v>
      </c>
      <c r="C57" s="11">
        <f t="shared" ref="C57:F57" si="16">C58</f>
        <v>0</v>
      </c>
      <c r="D57" s="11">
        <f t="shared" si="16"/>
        <v>0</v>
      </c>
      <c r="E57" s="12">
        <f t="shared" si="16"/>
        <v>0</v>
      </c>
      <c r="F57" s="11">
        <f t="shared" si="16"/>
        <v>12141000</v>
      </c>
    </row>
    <row r="58" spans="1:6" ht="25.5" x14ac:dyDescent="0.25">
      <c r="A58" s="7" t="s">
        <v>89</v>
      </c>
      <c r="B58" s="11">
        <v>12141000</v>
      </c>
      <c r="C58" s="11"/>
      <c r="D58" s="11"/>
      <c r="E58" s="12"/>
      <c r="F58" s="11">
        <f>E58+D58+C58+B58</f>
        <v>12141000</v>
      </c>
    </row>
    <row r="59" spans="1:6" x14ac:dyDescent="0.25">
      <c r="A59" s="7" t="s">
        <v>50</v>
      </c>
      <c r="B59" s="11">
        <f>B60+B61+B62+B63</f>
        <v>172027360</v>
      </c>
      <c r="C59" s="11">
        <f t="shared" ref="C59:F59" si="17">C60+C61+C62+C63</f>
        <v>9996593.6899999995</v>
      </c>
      <c r="D59" s="11">
        <f t="shared" si="17"/>
        <v>8270626.6600000001</v>
      </c>
      <c r="E59" s="12">
        <f t="shared" si="17"/>
        <v>81323508.909999996</v>
      </c>
      <c r="F59" s="11">
        <f t="shared" si="17"/>
        <v>271618089.25999999</v>
      </c>
    </row>
    <row r="60" spans="1:6" x14ac:dyDescent="0.25">
      <c r="A60" s="7" t="s">
        <v>51</v>
      </c>
      <c r="B60" s="11">
        <v>7162000</v>
      </c>
      <c r="C60" s="11"/>
      <c r="D60" s="11">
        <v>-3649373.34</v>
      </c>
      <c r="E60" s="12"/>
      <c r="F60" s="11">
        <f>E60+D60+C60+B60</f>
        <v>3512626.66</v>
      </c>
    </row>
    <row r="61" spans="1:6" x14ac:dyDescent="0.25">
      <c r="A61" s="7" t="s">
        <v>52</v>
      </c>
      <c r="B61" s="11">
        <v>12400000</v>
      </c>
      <c r="C61" s="11"/>
      <c r="D61" s="11"/>
      <c r="E61" s="12"/>
      <c r="F61" s="11">
        <f>E61+D61+C61+B61</f>
        <v>12400000</v>
      </c>
    </row>
    <row r="62" spans="1:6" x14ac:dyDescent="0.25">
      <c r="A62" s="7" t="s">
        <v>53</v>
      </c>
      <c r="B62" s="11">
        <v>131440360</v>
      </c>
      <c r="C62" s="11">
        <v>9996593.6899999995</v>
      </c>
      <c r="D62" s="11">
        <v>14920000</v>
      </c>
      <c r="E62" s="12">
        <v>80323508.909999996</v>
      </c>
      <c r="F62" s="11">
        <f>E62+D62+C62+B62</f>
        <v>236680462.59999999</v>
      </c>
    </row>
    <row r="63" spans="1:6" x14ac:dyDescent="0.25">
      <c r="A63" s="7" t="s">
        <v>54</v>
      </c>
      <c r="B63" s="11">
        <v>21025000</v>
      </c>
      <c r="C63" s="11"/>
      <c r="D63" s="11">
        <v>-3000000</v>
      </c>
      <c r="E63" s="12">
        <v>1000000</v>
      </c>
      <c r="F63" s="11">
        <f>E63+D63+C63+B63</f>
        <v>19025000</v>
      </c>
    </row>
    <row r="64" spans="1:6" x14ac:dyDescent="0.25">
      <c r="A64" s="7" t="s">
        <v>55</v>
      </c>
      <c r="B64" s="11">
        <f>B65+B66+B67+B68</f>
        <v>60262744.100000001</v>
      </c>
      <c r="C64" s="11">
        <f>C65+C66+C67+C68</f>
        <v>123032870.09999999</v>
      </c>
      <c r="D64" s="11">
        <f>D65+D66+D67+D68</f>
        <v>-56721769.410000004</v>
      </c>
      <c r="E64" s="12">
        <f t="shared" ref="E64:F64" si="18">E65+E66+E67+E68</f>
        <v>-23167271.949999999</v>
      </c>
      <c r="F64" s="11">
        <f t="shared" si="18"/>
        <v>103406572.83999999</v>
      </c>
    </row>
    <row r="65" spans="1:6" x14ac:dyDescent="0.25">
      <c r="A65" s="7" t="s">
        <v>56</v>
      </c>
      <c r="B65" s="11">
        <v>1500000</v>
      </c>
      <c r="C65" s="11"/>
      <c r="D65" s="11">
        <v>710000</v>
      </c>
      <c r="E65" s="12"/>
      <c r="F65" s="11">
        <f>E65+D65+C65+B65</f>
        <v>2210000</v>
      </c>
    </row>
    <row r="66" spans="1:6" x14ac:dyDescent="0.25">
      <c r="A66" s="7" t="s">
        <v>57</v>
      </c>
      <c r="B66" s="11">
        <v>11702853.460000001</v>
      </c>
      <c r="C66" s="11">
        <v>114726239.03</v>
      </c>
      <c r="D66" s="11">
        <v>-51445116.340000004</v>
      </c>
      <c r="E66" s="12">
        <v>-21474740.710000001</v>
      </c>
      <c r="F66" s="11">
        <f>E66+D66+C66+B66</f>
        <v>53509235.43999999</v>
      </c>
    </row>
    <row r="67" spans="1:6" x14ac:dyDescent="0.25">
      <c r="A67" s="7" t="s">
        <v>58</v>
      </c>
      <c r="B67" s="12">
        <v>38959890.640000001</v>
      </c>
      <c r="C67" s="11">
        <v>8306631.0700000003</v>
      </c>
      <c r="D67" s="11">
        <v>-4566653.07</v>
      </c>
      <c r="E67" s="12">
        <v>-882531.24</v>
      </c>
      <c r="F67" s="11">
        <f>E67+D67+C67+B67</f>
        <v>41817337.399999999</v>
      </c>
    </row>
    <row r="68" spans="1:6" s="14" customFormat="1" x14ac:dyDescent="0.25">
      <c r="A68" s="13" t="s">
        <v>59</v>
      </c>
      <c r="B68" s="12">
        <v>8100000</v>
      </c>
      <c r="C68" s="12"/>
      <c r="D68" s="12">
        <v>-1420000</v>
      </c>
      <c r="E68" s="12">
        <v>-810000</v>
      </c>
      <c r="F68" s="12">
        <f>E68+D68+C68+B68</f>
        <v>5870000</v>
      </c>
    </row>
    <row r="69" spans="1:6" x14ac:dyDescent="0.25">
      <c r="A69" s="7" t="s">
        <v>60</v>
      </c>
      <c r="B69" s="11">
        <f>B70</f>
        <v>12000000</v>
      </c>
      <c r="C69" s="11">
        <f t="shared" ref="C69:F69" si="19">C70</f>
        <v>0</v>
      </c>
      <c r="D69" s="11">
        <f t="shared" si="19"/>
        <v>0</v>
      </c>
      <c r="E69" s="12">
        <f t="shared" si="19"/>
        <v>-3500000</v>
      </c>
      <c r="F69" s="11">
        <f t="shared" si="19"/>
        <v>8500000</v>
      </c>
    </row>
    <row r="70" spans="1:6" x14ac:dyDescent="0.25">
      <c r="A70" s="7" t="s">
        <v>61</v>
      </c>
      <c r="B70" s="11">
        <v>12000000</v>
      </c>
      <c r="C70" s="11"/>
      <c r="D70" s="11"/>
      <c r="E70" s="12">
        <v>-3500000</v>
      </c>
      <c r="F70" s="11">
        <f>E70+D70+C70+B70</f>
        <v>8500000</v>
      </c>
    </row>
    <row r="71" spans="1:6" x14ac:dyDescent="0.25">
      <c r="A71" s="7" t="s">
        <v>62</v>
      </c>
      <c r="B71" s="12">
        <f>B76+B75+B74+B73+B72</f>
        <v>1837544057.1599998</v>
      </c>
      <c r="C71" s="11">
        <f t="shared" ref="C71:F71" si="20">C76+C75+C74+C73+C72</f>
        <v>19957924.640000001</v>
      </c>
      <c r="D71" s="11">
        <f t="shared" si="20"/>
        <v>9566919.3399999999</v>
      </c>
      <c r="E71" s="12">
        <f t="shared" si="20"/>
        <v>-15711852.739999998</v>
      </c>
      <c r="F71" s="11">
        <f t="shared" si="20"/>
        <v>1851357048.4000001</v>
      </c>
    </row>
    <row r="72" spans="1:6" x14ac:dyDescent="0.25">
      <c r="A72" s="7" t="s">
        <v>63</v>
      </c>
      <c r="B72" s="11">
        <v>544232040</v>
      </c>
      <c r="C72" s="11">
        <v>-6674378.3200000003</v>
      </c>
      <c r="D72" s="11">
        <v>-1085621.68</v>
      </c>
      <c r="E72" s="12">
        <v>-24058643.829999998</v>
      </c>
      <c r="F72" s="11">
        <f>E72+D72+C72+B72</f>
        <v>512413396.17000002</v>
      </c>
    </row>
    <row r="73" spans="1:6" x14ac:dyDescent="0.25">
      <c r="A73" s="7" t="s">
        <v>64</v>
      </c>
      <c r="B73" s="11">
        <v>1015461674.28</v>
      </c>
      <c r="C73" s="11">
        <v>29884502.960000001</v>
      </c>
      <c r="D73" s="11">
        <v>9818769.2300000004</v>
      </c>
      <c r="E73" s="12">
        <v>-5435565.8600000003</v>
      </c>
      <c r="F73" s="11">
        <f>E73+D73+C73+B73</f>
        <v>1049729380.61</v>
      </c>
    </row>
    <row r="74" spans="1:6" x14ac:dyDescent="0.25">
      <c r="A74" s="7" t="s">
        <v>65</v>
      </c>
      <c r="B74" s="11">
        <v>153798518.40000001</v>
      </c>
      <c r="C74" s="11">
        <v>-1000000</v>
      </c>
      <c r="D74" s="11">
        <v>500000</v>
      </c>
      <c r="E74" s="12">
        <v>-1317621.4099999999</v>
      </c>
      <c r="F74" s="11">
        <f>E74+D74+C74+B74</f>
        <v>151980896.99000001</v>
      </c>
    </row>
    <row r="75" spans="1:6" x14ac:dyDescent="0.25">
      <c r="A75" s="7" t="s">
        <v>66</v>
      </c>
      <c r="B75" s="11">
        <v>18845000</v>
      </c>
      <c r="C75" s="11"/>
      <c r="D75" s="11">
        <v>-1126500</v>
      </c>
      <c r="E75" s="12">
        <v>15184304.560000001</v>
      </c>
      <c r="F75" s="11">
        <f>E75+D75+C75+B75</f>
        <v>32902804.560000002</v>
      </c>
    </row>
    <row r="76" spans="1:6" x14ac:dyDescent="0.25">
      <c r="A76" s="7" t="s">
        <v>67</v>
      </c>
      <c r="B76" s="11">
        <v>105206824.48</v>
      </c>
      <c r="C76" s="11">
        <v>-2252200</v>
      </c>
      <c r="D76" s="11">
        <v>1460271.79</v>
      </c>
      <c r="E76" s="12">
        <v>-84326.2</v>
      </c>
      <c r="F76" s="11">
        <f>E76+D76+C76+B76</f>
        <v>104330570.07000001</v>
      </c>
    </row>
    <row r="77" spans="1:6" x14ac:dyDescent="0.25">
      <c r="A77" s="7" t="s">
        <v>68</v>
      </c>
      <c r="B77" s="11">
        <f>B78</f>
        <v>146566677.94</v>
      </c>
      <c r="C77" s="11">
        <f t="shared" ref="C77:F77" si="21">C78</f>
        <v>3000000</v>
      </c>
      <c r="D77" s="11">
        <f t="shared" si="21"/>
        <v>-4680100</v>
      </c>
      <c r="E77" s="12">
        <f t="shared" si="21"/>
        <v>-7193870.8399999999</v>
      </c>
      <c r="F77" s="11">
        <f t="shared" si="21"/>
        <v>137692707.09999999</v>
      </c>
    </row>
    <row r="78" spans="1:6" x14ac:dyDescent="0.25">
      <c r="A78" s="7" t="s">
        <v>69</v>
      </c>
      <c r="B78" s="11">
        <v>146566677.94</v>
      </c>
      <c r="C78" s="11">
        <v>3000000</v>
      </c>
      <c r="D78" s="11">
        <v>-4680100</v>
      </c>
      <c r="E78" s="12">
        <v>-7193870.8399999999</v>
      </c>
      <c r="F78" s="11">
        <f>E78+D78+C78+B78</f>
        <v>137692707.09999999</v>
      </c>
    </row>
    <row r="79" spans="1:6" x14ac:dyDescent="0.25">
      <c r="A79" s="7" t="s">
        <v>70</v>
      </c>
      <c r="B79" s="11">
        <f>B80+B81+B82</f>
        <v>182821132.47</v>
      </c>
      <c r="C79" s="11">
        <f>C80+C81+C82+C83</f>
        <v>9000000</v>
      </c>
      <c r="D79" s="11">
        <f t="shared" ref="D79:F79" si="22">D80+D81+D82+D83</f>
        <v>67892716.530000001</v>
      </c>
      <c r="E79" s="12">
        <f t="shared" si="22"/>
        <v>-12145251.58</v>
      </c>
      <c r="F79" s="11">
        <f t="shared" si="22"/>
        <v>247568597.42000002</v>
      </c>
    </row>
    <row r="80" spans="1:6" x14ac:dyDescent="0.25">
      <c r="A80" s="7" t="s">
        <v>71</v>
      </c>
      <c r="B80" s="11">
        <v>4130000</v>
      </c>
      <c r="C80" s="11"/>
      <c r="D80" s="11">
        <v>438527.13</v>
      </c>
      <c r="E80" s="12">
        <v>-89323.14</v>
      </c>
      <c r="F80" s="11">
        <f>E80+D80+C80+B80</f>
        <v>4479203.99</v>
      </c>
    </row>
    <row r="81" spans="1:6" x14ac:dyDescent="0.25">
      <c r="A81" s="7" t="s">
        <v>72</v>
      </c>
      <c r="B81" s="11">
        <v>18463251</v>
      </c>
      <c r="C81" s="11"/>
      <c r="D81" s="11">
        <v>70188463</v>
      </c>
      <c r="E81" s="12"/>
      <c r="F81" s="11">
        <f>E81+D81+C81+B81</f>
        <v>88651714</v>
      </c>
    </row>
    <row r="82" spans="1:6" x14ac:dyDescent="0.25">
      <c r="A82" s="7" t="s">
        <v>73</v>
      </c>
      <c r="B82" s="11">
        <v>160227881.47</v>
      </c>
      <c r="C82" s="11"/>
      <c r="D82" s="11">
        <v>-2734273.6</v>
      </c>
      <c r="E82" s="12">
        <v>-6597349.2400000002</v>
      </c>
      <c r="F82" s="11">
        <f>E82+D82+C82+B82</f>
        <v>150896258.63</v>
      </c>
    </row>
    <row r="83" spans="1:6" x14ac:dyDescent="0.25">
      <c r="A83" s="7" t="s">
        <v>91</v>
      </c>
      <c r="B83" s="11">
        <v>0</v>
      </c>
      <c r="C83" s="11">
        <v>9000000</v>
      </c>
      <c r="D83" s="11"/>
      <c r="E83" s="12">
        <v>-5458579.2000000002</v>
      </c>
      <c r="F83" s="11">
        <f>E83+D83+C83+B83</f>
        <v>3541420.8</v>
      </c>
    </row>
    <row r="84" spans="1:6" x14ac:dyDescent="0.25">
      <c r="A84" s="7" t="s">
        <v>74</v>
      </c>
      <c r="B84" s="11">
        <f>B85+B86</f>
        <v>75328700</v>
      </c>
      <c r="C84" s="11">
        <f t="shared" ref="C84:E84" si="23">C85+C86</f>
        <v>0</v>
      </c>
      <c r="D84" s="11">
        <f t="shared" si="23"/>
        <v>17526400</v>
      </c>
      <c r="E84" s="12">
        <f t="shared" si="23"/>
        <v>22252616.850000001</v>
      </c>
      <c r="F84" s="11">
        <f>F85+F86</f>
        <v>115107716.84999999</v>
      </c>
    </row>
    <row r="85" spans="1:6" x14ac:dyDescent="0.25">
      <c r="A85" s="7" t="s">
        <v>75</v>
      </c>
      <c r="B85" s="11">
        <v>29465000</v>
      </c>
      <c r="C85" s="11"/>
      <c r="D85" s="11">
        <v>6716100</v>
      </c>
      <c r="E85" s="12">
        <v>14867676.51</v>
      </c>
      <c r="F85" s="11">
        <f>E85+D85+C85+B85</f>
        <v>51048776.509999998</v>
      </c>
    </row>
    <row r="86" spans="1:6" x14ac:dyDescent="0.25">
      <c r="A86" s="7" t="s">
        <v>84</v>
      </c>
      <c r="B86" s="11">
        <v>45863700</v>
      </c>
      <c r="C86" s="11"/>
      <c r="D86" s="11">
        <v>10810300</v>
      </c>
      <c r="E86" s="12">
        <v>7384940.3399999999</v>
      </c>
      <c r="F86" s="11">
        <f>E86+D86+C86+B86</f>
        <v>64058940.340000004</v>
      </c>
    </row>
    <row r="87" spans="1:6" x14ac:dyDescent="0.25">
      <c r="A87" s="7" t="s">
        <v>76</v>
      </c>
      <c r="B87" s="11">
        <f>B88+B89</f>
        <v>6430000</v>
      </c>
      <c r="C87" s="11">
        <f t="shared" ref="C87:F87" si="24">C88+C89</f>
        <v>0</v>
      </c>
      <c r="D87" s="11">
        <f t="shared" si="24"/>
        <v>0</v>
      </c>
      <c r="E87" s="12">
        <f t="shared" si="24"/>
        <v>-69900</v>
      </c>
      <c r="F87" s="11">
        <f t="shared" si="24"/>
        <v>6360100</v>
      </c>
    </row>
    <row r="88" spans="1:6" x14ac:dyDescent="0.25">
      <c r="A88" s="7" t="s">
        <v>77</v>
      </c>
      <c r="B88" s="11">
        <v>4900000</v>
      </c>
      <c r="C88" s="11"/>
      <c r="D88" s="11"/>
      <c r="E88" s="12"/>
      <c r="F88" s="11">
        <f>E88+D88+C88+B88</f>
        <v>4900000</v>
      </c>
    </row>
    <row r="89" spans="1:6" x14ac:dyDescent="0.25">
      <c r="A89" s="7" t="s">
        <v>78</v>
      </c>
      <c r="B89" s="11">
        <v>1530000</v>
      </c>
      <c r="C89" s="11"/>
      <c r="D89" s="11"/>
      <c r="E89" s="12">
        <v>-69900</v>
      </c>
      <c r="F89" s="11">
        <f>E89+D89+C89+B89</f>
        <v>1460100</v>
      </c>
    </row>
    <row r="90" spans="1:6" ht="27.75" customHeight="1" x14ac:dyDescent="0.25">
      <c r="A90" s="7" t="s">
        <v>79</v>
      </c>
      <c r="B90" s="11">
        <f>B91+B92</f>
        <v>139824000</v>
      </c>
      <c r="C90" s="11">
        <f t="shared" ref="C90:F90" si="25">C91+C92</f>
        <v>7000000</v>
      </c>
      <c r="D90" s="11">
        <f t="shared" si="25"/>
        <v>884071.49</v>
      </c>
      <c r="E90" s="12">
        <f t="shared" si="25"/>
        <v>3022000</v>
      </c>
      <c r="F90" s="11">
        <f t="shared" si="25"/>
        <v>150730071.49000001</v>
      </c>
    </row>
    <row r="91" spans="1:6" ht="25.5" x14ac:dyDescent="0.25">
      <c r="A91" s="7" t="s">
        <v>90</v>
      </c>
      <c r="B91" s="11">
        <v>139824000</v>
      </c>
      <c r="C91" s="11"/>
      <c r="D91" s="11"/>
      <c r="E91" s="12"/>
      <c r="F91" s="11">
        <f>E91+D91+C91+B91</f>
        <v>139824000</v>
      </c>
    </row>
    <row r="92" spans="1:6" x14ac:dyDescent="0.25">
      <c r="A92" s="7" t="s">
        <v>80</v>
      </c>
      <c r="B92" s="11">
        <v>0</v>
      </c>
      <c r="C92" s="11">
        <v>7000000</v>
      </c>
      <c r="D92" s="11">
        <v>884071.49</v>
      </c>
      <c r="E92" s="12">
        <v>3022000</v>
      </c>
      <c r="F92" s="11">
        <f>E92+D92+C92+B92</f>
        <v>10906071.49</v>
      </c>
    </row>
    <row r="93" spans="1:6" s="8" customFormat="1" x14ac:dyDescent="0.25">
      <c r="A93" s="4" t="s">
        <v>11</v>
      </c>
      <c r="B93" s="10">
        <f t="shared" ref="B93:F93" si="26">B90+B87+B84+B79+B77+B71+B69+B64+B59+B57+B55+B49</f>
        <v>2849567571.6699996</v>
      </c>
      <c r="C93" s="10">
        <f t="shared" si="26"/>
        <v>277920256.19</v>
      </c>
      <c r="D93" s="10">
        <f t="shared" si="26"/>
        <v>12140243.120000001</v>
      </c>
      <c r="E93" s="16">
        <f t="shared" si="26"/>
        <v>35043702.589999996</v>
      </c>
      <c r="F93" s="10">
        <f t="shared" si="26"/>
        <v>3174671773.5700006</v>
      </c>
    </row>
    <row r="94" spans="1:6" x14ac:dyDescent="0.25">
      <c r="A94" s="5" t="s">
        <v>81</v>
      </c>
      <c r="B94" s="11">
        <f t="shared" ref="B94:F94" si="27">B93-B36</f>
        <v>1155519999.9999995</v>
      </c>
      <c r="C94" s="11">
        <f t="shared" si="27"/>
        <v>274848256.19</v>
      </c>
      <c r="D94" s="11">
        <f t="shared" si="27"/>
        <v>4241</v>
      </c>
      <c r="E94" s="12">
        <f t="shared" si="27"/>
        <v>33897900</v>
      </c>
      <c r="F94" s="11">
        <f t="shared" si="27"/>
        <v>1463102497.1900008</v>
      </c>
    </row>
    <row r="95" spans="1:6" x14ac:dyDescent="0.25">
      <c r="A95" s="5" t="s">
        <v>82</v>
      </c>
      <c r="B95" s="11">
        <f t="shared" ref="B95:F95" si="28">B6-B93</f>
        <v>-39999999.999999523</v>
      </c>
      <c r="C95" s="11">
        <f t="shared" si="28"/>
        <v>-160848256.19</v>
      </c>
      <c r="D95" s="11">
        <f t="shared" si="28"/>
        <v>-4241</v>
      </c>
      <c r="E95" s="12">
        <f t="shared" si="28"/>
        <v>102100</v>
      </c>
      <c r="F95" s="11">
        <f t="shared" si="28"/>
        <v>-199582497.19000053</v>
      </c>
    </row>
    <row r="98" spans="1:6" ht="38.25" x14ac:dyDescent="0.2">
      <c r="A98" s="1" t="s">
        <v>95</v>
      </c>
      <c r="E98" s="20" t="s">
        <v>93</v>
      </c>
      <c r="F98" s="20"/>
    </row>
  </sheetData>
  <mergeCells count="2">
    <mergeCell ref="A1:F1"/>
    <mergeCell ref="E98:F9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2025-12-11T11:46:36Z</cp:lastPrinted>
  <dcterms:created xsi:type="dcterms:W3CDTF">2023-02-01T03:27:10Z</dcterms:created>
  <dcterms:modified xsi:type="dcterms:W3CDTF">2026-06-23T06:15:13Z</dcterms:modified>
</cp:coreProperties>
</file>