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48" i="3" l="1"/>
  <c r="B48" i="3"/>
  <c r="C32" i="3"/>
  <c r="B32" i="3"/>
  <c r="D34" i="3"/>
  <c r="C5" i="3" l="1"/>
  <c r="D6" i="3" l="1"/>
  <c r="D7" i="3"/>
  <c r="D8" i="3"/>
  <c r="D9" i="3"/>
  <c r="D10" i="3"/>
  <c r="D11" i="3"/>
  <c r="D13" i="3"/>
  <c r="D14" i="3"/>
  <c r="D15" i="3"/>
  <c r="D16" i="3"/>
  <c r="D17" i="3"/>
  <c r="D18" i="3"/>
  <c r="D19" i="3"/>
  <c r="D24" i="3"/>
  <c r="D25" i="3"/>
  <c r="D26" i="3"/>
  <c r="D27" i="3"/>
  <c r="D28" i="3"/>
  <c r="D29" i="3"/>
  <c r="D31" i="3"/>
  <c r="D33" i="3"/>
  <c r="D37" i="3"/>
  <c r="D38" i="3"/>
  <c r="D39" i="3"/>
  <c r="D40" i="3"/>
  <c r="D42" i="3"/>
  <c r="D43" i="3"/>
  <c r="D44" i="3"/>
  <c r="D47" i="3"/>
  <c r="D49" i="3"/>
  <c r="D50" i="3"/>
  <c r="D51" i="3"/>
  <c r="D52" i="3"/>
  <c r="D53" i="3"/>
  <c r="D55" i="3"/>
  <c r="D57" i="3"/>
  <c r="D58" i="3"/>
  <c r="D59" i="3"/>
  <c r="D61" i="3"/>
  <c r="D62" i="3"/>
  <c r="D64" i="3"/>
  <c r="D65" i="3"/>
  <c r="D67" i="3"/>
  <c r="D68" i="3"/>
  <c r="B5" i="3" l="1"/>
  <c r="B20" i="3" s="1"/>
  <c r="B23" i="3"/>
  <c r="B30" i="3"/>
  <c r="B35" i="3"/>
  <c r="B41" i="3"/>
  <c r="B46" i="3"/>
  <c r="C23" i="3" l="1"/>
  <c r="D23" i="3" s="1"/>
  <c r="C60" i="3"/>
  <c r="B60" i="3"/>
  <c r="C46" i="3"/>
  <c r="D46" i="3" s="1"/>
  <c r="D60" i="3" l="1"/>
  <c r="C20" i="3"/>
  <c r="D20" i="3" s="1"/>
  <c r="D48" i="3"/>
  <c r="C35" i="3"/>
  <c r="D35" i="3" s="1"/>
  <c r="D5" i="3" l="1"/>
  <c r="C66" i="3"/>
  <c r="D66" i="3" s="1"/>
  <c r="B66" i="3"/>
  <c r="C30" i="3"/>
  <c r="D30" i="3" s="1"/>
  <c r="C63" i="3"/>
  <c r="D63" i="3" s="1"/>
  <c r="B63" i="3"/>
  <c r="C56" i="3"/>
  <c r="B56" i="3"/>
  <c r="D56" i="3" s="1"/>
  <c r="C54" i="3"/>
  <c r="B54" i="3"/>
  <c r="C41" i="3"/>
  <c r="D41" i="3" s="1"/>
  <c r="D32" i="3"/>
  <c r="D54" i="3" l="1"/>
  <c r="B69" i="3"/>
  <c r="B70" i="3" s="1"/>
  <c r="C69" i="3"/>
  <c r="D69" i="3" l="1"/>
  <c r="C70" i="3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<sst xmlns="http://schemas.openxmlformats.org/spreadsheetml/2006/main" count="72" uniqueCount="72">
  <si>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</si>
  <si>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</si>
  <si>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</si>
  <si>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</si>
  <si>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</si>
  <si>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</si>
  <si>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</si>
  <si>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</si>
  <si>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</si>
  <si>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</si>
  <si>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</si>
  <si>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</si>
  <si>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</si>
  <si>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</si>
  <si>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</si>
  <si>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</si>
  <si>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</si>
  <si>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</si>
  <si>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</si>
  <si>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</si>
  <si>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</si>
  <si>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</si>
  <si>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</si>
  <si>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</si>
  <si>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</si>
  <si>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</si>
  <si>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</si>
  <si>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</si>
  <si>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</si>
  <si>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</si>
  <si>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</si>
  <si>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</si>
  <si>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</si>
  <si>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</si>
  <si>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</si>
  <si>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</si>
  <si>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</si>
  <si>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</si>
  <si>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</si>
  <si>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</si>
  <si>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</si>
  <si>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</si>
  <si>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</si>
  <si>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</si>
  <si>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</si>
  <si>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</si>
  <si>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</si>
  <si>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</si>
  <si>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</si>
  <si>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</si>
  <si>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</si>
  <si>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</si>
  <si>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</si>
  <si>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</si>
  <si>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</si>
  <si>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</si>
  <si>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</si>
  <si>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</si>
  <si>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</si>
  <si>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</si>
  <si>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</si>
  <si>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</si>
  <si>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</si>
  <si>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</si>
  <si>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за текущий период 2020 года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</si>
  <si>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</si>
  <si>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</si>
  <si>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</si>
  <si>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 xml:space="preserve">1102 - Массовый спорт </t>
  </si>
  <si>
    <t>План на  2020 год</t>
  </si>
  <si>
    <t>Отчет об исполнении  бюджета муниципального  района Мелеузовский район Республики Башкортостан за январь-октябрь 2020 года</t>
  </si>
  <si>
    <t>0314 - 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</si>
</sst>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topLeftCell="A55" zoomScale="120" zoomScaleNormal="120" workbookViewId="0">
      <selection activeCell="C70" sqref="C7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70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69</v>
      </c>
      <c r="C3" s="10" t="s">
        <v>64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601107</v>
      </c>
      <c r="C5" s="13">
        <f>SUM(C6:C18)-0.1</f>
        <v>549039.64</v>
      </c>
      <c r="D5" s="17">
        <f>C5/B5*100</f>
        <v>91.338087894501314</v>
      </c>
    </row>
    <row r="6" spans="1:4" ht="15.75" x14ac:dyDescent="0.25">
      <c r="A6" s="7" t="s">
        <v>4</v>
      </c>
      <c r="B6" s="14">
        <v>374530</v>
      </c>
      <c r="C6" s="14">
        <v>305099.14</v>
      </c>
      <c r="D6" s="17">
        <f t="shared" ref="D6:D69" si="0">C6/B6*100</f>
        <v>81.461869543160773</v>
      </c>
    </row>
    <row r="7" spans="1:4" ht="31.5" x14ac:dyDescent="0.25">
      <c r="A7" s="7" t="s">
        <v>61</v>
      </c>
      <c r="B7" s="14">
        <v>16598</v>
      </c>
      <c r="C7" s="14">
        <v>16823.2</v>
      </c>
      <c r="D7" s="17">
        <f t="shared" si="0"/>
        <v>101.35678997469574</v>
      </c>
    </row>
    <row r="8" spans="1:4" ht="15.75" x14ac:dyDescent="0.25">
      <c r="A8" s="7" t="s">
        <v>5</v>
      </c>
      <c r="B8" s="14">
        <v>115191</v>
      </c>
      <c r="C8" s="14">
        <v>121559.98</v>
      </c>
      <c r="D8" s="17">
        <f t="shared" si="0"/>
        <v>105.52906043006831</v>
      </c>
    </row>
    <row r="9" spans="1:4" ht="15.75" x14ac:dyDescent="0.25">
      <c r="A9" s="7" t="s">
        <v>6</v>
      </c>
      <c r="B9" s="14">
        <v>8405</v>
      </c>
      <c r="C9" s="14">
        <v>7731.2</v>
      </c>
      <c r="D9" s="17">
        <f t="shared" si="0"/>
        <v>91.983343248066632</v>
      </c>
    </row>
    <row r="10" spans="1:4" ht="15.75" x14ac:dyDescent="0.25">
      <c r="A10" s="7" t="s">
        <v>29</v>
      </c>
      <c r="B10" s="14">
        <v>1176</v>
      </c>
      <c r="C10" s="14">
        <v>2357.11</v>
      </c>
      <c r="D10" s="17">
        <f t="shared" si="0"/>
        <v>200.4345238095238</v>
      </c>
    </row>
    <row r="11" spans="1:4" ht="15.75" x14ac:dyDescent="0.25">
      <c r="A11" s="7" t="s">
        <v>7</v>
      </c>
      <c r="B11" s="14">
        <v>9624</v>
      </c>
      <c r="C11" s="14">
        <v>8511.51</v>
      </c>
      <c r="D11" s="17">
        <f t="shared" si="0"/>
        <v>88.440461346633413</v>
      </c>
    </row>
    <row r="12" spans="1:4" ht="31.5" hidden="1" x14ac:dyDescent="0.25">
      <c r="A12" s="7" t="s">
        <v>8</v>
      </c>
      <c r="B12" s="14">
        <v>0</v>
      </c>
      <c r="C12" s="14">
        <v>0</v>
      </c>
      <c r="D12" s="17"/>
    </row>
    <row r="13" spans="1:4" ht="31.5" x14ac:dyDescent="0.25">
      <c r="A13" s="7" t="s">
        <v>9</v>
      </c>
      <c r="B13" s="14">
        <v>52207</v>
      </c>
      <c r="C13" s="14">
        <v>48624.45</v>
      </c>
      <c r="D13" s="17">
        <f t="shared" si="0"/>
        <v>93.137797613346862</v>
      </c>
    </row>
    <row r="14" spans="1:4" ht="15.75" x14ac:dyDescent="0.25">
      <c r="A14" s="7" t="s">
        <v>10</v>
      </c>
      <c r="B14" s="14">
        <v>2270</v>
      </c>
      <c r="C14" s="14">
        <v>3970.2</v>
      </c>
      <c r="D14" s="17">
        <f t="shared" si="0"/>
        <v>174.89867841409691</v>
      </c>
    </row>
    <row r="15" spans="1:4" ht="15.75" x14ac:dyDescent="0.25">
      <c r="A15" s="7" t="s">
        <v>30</v>
      </c>
      <c r="B15" s="14">
        <v>525</v>
      </c>
      <c r="C15" s="14">
        <v>744.84</v>
      </c>
      <c r="D15" s="17">
        <f t="shared" si="0"/>
        <v>141.87428571428572</v>
      </c>
    </row>
    <row r="16" spans="1:4" ht="15.75" x14ac:dyDescent="0.25">
      <c r="A16" s="7" t="s">
        <v>11</v>
      </c>
      <c r="B16" s="14">
        <v>18850</v>
      </c>
      <c r="C16" s="14">
        <v>27473.45</v>
      </c>
      <c r="D16" s="17">
        <f t="shared" si="0"/>
        <v>145.74774535809019</v>
      </c>
    </row>
    <row r="17" spans="1:4" ht="15.75" x14ac:dyDescent="0.25">
      <c r="A17" s="7" t="s">
        <v>12</v>
      </c>
      <c r="B17" s="14">
        <v>30</v>
      </c>
      <c r="C17" s="14">
        <v>3669.22</v>
      </c>
      <c r="D17" s="17">
        <f t="shared" si="0"/>
        <v>12230.733333333334</v>
      </c>
    </row>
    <row r="18" spans="1:4" ht="15.75" x14ac:dyDescent="0.25">
      <c r="A18" s="7" t="s">
        <v>13</v>
      </c>
      <c r="B18" s="14">
        <v>1701</v>
      </c>
      <c r="C18" s="14">
        <v>2475.44</v>
      </c>
      <c r="D18" s="17">
        <f t="shared" si="0"/>
        <v>145.52851263962376</v>
      </c>
    </row>
    <row r="19" spans="1:4" s="6" customFormat="1" ht="15.75" x14ac:dyDescent="0.25">
      <c r="A19" s="5" t="s">
        <v>14</v>
      </c>
      <c r="B19" s="14">
        <v>1425688.65</v>
      </c>
      <c r="C19" s="14">
        <v>1051148.32</v>
      </c>
      <c r="D19" s="17">
        <f t="shared" si="0"/>
        <v>73.729163797439242</v>
      </c>
    </row>
    <row r="20" spans="1:4" s="6" customFormat="1" ht="15.75" x14ac:dyDescent="0.25">
      <c r="A20" s="5" t="s">
        <v>15</v>
      </c>
      <c r="B20" s="15">
        <f>B19+B5</f>
        <v>2026795.65</v>
      </c>
      <c r="C20" s="15">
        <f>C19+C5</f>
        <v>1600187.96</v>
      </c>
      <c r="D20" s="17">
        <f t="shared" si="0"/>
        <v>78.951618038059252</v>
      </c>
    </row>
    <row r="21" spans="1:4" ht="15.75" x14ac:dyDescent="0.25">
      <c r="A21" s="7"/>
      <c r="B21" s="12"/>
      <c r="C21" s="12"/>
      <c r="D21" s="17"/>
    </row>
    <row r="22" spans="1:4" s="6" customFormat="1" ht="15.75" x14ac:dyDescent="0.25">
      <c r="A22" s="5" t="s">
        <v>16</v>
      </c>
      <c r="B22" s="11"/>
      <c r="C22" s="11"/>
      <c r="D22" s="17"/>
    </row>
    <row r="23" spans="1:4" s="6" customFormat="1" ht="15.75" x14ac:dyDescent="0.25">
      <c r="A23" s="5" t="s">
        <v>17</v>
      </c>
      <c r="B23" s="11">
        <f>B24+B25+B27+B28+B29+B26</f>
        <v>142149</v>
      </c>
      <c r="C23" s="11">
        <f t="shared" ref="C23" si="1">C24+C25+C27+C28+C29+C26</f>
        <v>83997.430000000008</v>
      </c>
      <c r="D23" s="17">
        <f t="shared" si="0"/>
        <v>59.091115660328256</v>
      </c>
    </row>
    <row r="24" spans="1:4" ht="47.25" x14ac:dyDescent="0.25">
      <c r="A24" s="7" t="s">
        <v>31</v>
      </c>
      <c r="B24" s="12">
        <v>4747</v>
      </c>
      <c r="C24" s="12">
        <v>3143.67</v>
      </c>
      <c r="D24" s="17">
        <f t="shared" si="0"/>
        <v>66.224352222456289</v>
      </c>
    </row>
    <row r="25" spans="1:4" ht="47.25" x14ac:dyDescent="0.25">
      <c r="A25" s="7" t="s">
        <v>32</v>
      </c>
      <c r="B25" s="12">
        <v>102039</v>
      </c>
      <c r="C25" s="12">
        <v>60325.02</v>
      </c>
      <c r="D25" s="17">
        <f t="shared" si="0"/>
        <v>59.119571928380324</v>
      </c>
    </row>
    <row r="26" spans="1:4" ht="15.75" x14ac:dyDescent="0.25">
      <c r="A26" s="7" t="s">
        <v>65</v>
      </c>
      <c r="B26" s="12">
        <v>31.2</v>
      </c>
      <c r="C26" s="12"/>
      <c r="D26" s="17">
        <f t="shared" si="0"/>
        <v>0</v>
      </c>
    </row>
    <row r="27" spans="1:4" ht="15.75" x14ac:dyDescent="0.25">
      <c r="A27" s="7" t="s">
        <v>33</v>
      </c>
      <c r="B27" s="12">
        <v>3093</v>
      </c>
      <c r="C27" s="12">
        <v>3093</v>
      </c>
      <c r="D27" s="17">
        <f t="shared" si="0"/>
        <v>100</v>
      </c>
    </row>
    <row r="28" spans="1:4" ht="15.75" x14ac:dyDescent="0.25">
      <c r="A28" s="7" t="s">
        <v>34</v>
      </c>
      <c r="B28" s="12">
        <v>800</v>
      </c>
      <c r="C28" s="12"/>
      <c r="D28" s="17">
        <f t="shared" si="0"/>
        <v>0</v>
      </c>
    </row>
    <row r="29" spans="1:4" ht="15.75" x14ac:dyDescent="0.25">
      <c r="A29" s="7" t="s">
        <v>35</v>
      </c>
      <c r="B29" s="12">
        <v>31438.799999999999</v>
      </c>
      <c r="C29" s="12">
        <v>17435.740000000002</v>
      </c>
      <c r="D29" s="17">
        <f t="shared" si="0"/>
        <v>55.459305062534206</v>
      </c>
    </row>
    <row r="30" spans="1:4" s="6" customFormat="1" ht="15.75" x14ac:dyDescent="0.25">
      <c r="A30" s="5" t="s">
        <v>18</v>
      </c>
      <c r="B30" s="11">
        <f>B31</f>
        <v>2182.4</v>
      </c>
      <c r="C30" s="11">
        <f>C31</f>
        <v>2182.4</v>
      </c>
      <c r="D30" s="17">
        <f t="shared" si="0"/>
        <v>100</v>
      </c>
    </row>
    <row r="31" spans="1:4" ht="15.75" x14ac:dyDescent="0.25">
      <c r="A31" s="7" t="s">
        <v>36</v>
      </c>
      <c r="B31" s="12">
        <v>2182.4</v>
      </c>
      <c r="C31" s="12">
        <v>2182.4</v>
      </c>
      <c r="D31" s="17">
        <f t="shared" si="0"/>
        <v>100</v>
      </c>
    </row>
    <row r="32" spans="1:4" s="6" customFormat="1" ht="15.75" x14ac:dyDescent="0.25">
      <c r="A32" s="5" t="s">
        <v>19</v>
      </c>
      <c r="B32" s="11">
        <f>B33+B34</f>
        <v>6511.4</v>
      </c>
      <c r="C32" s="11">
        <f>C33+C34</f>
        <v>5773.82</v>
      </c>
      <c r="D32" s="17">
        <f t="shared" si="0"/>
        <v>88.672482108302361</v>
      </c>
    </row>
    <row r="33" spans="1:4" ht="31.5" x14ac:dyDescent="0.25">
      <c r="A33" s="7" t="s">
        <v>37</v>
      </c>
      <c r="B33" s="12">
        <v>3377</v>
      </c>
      <c r="C33" s="12">
        <v>2654.27</v>
      </c>
      <c r="D33" s="17">
        <f t="shared" si="0"/>
        <v>78.598460171750077</v>
      </c>
    </row>
    <row r="34" spans="1:4" ht="31.5" x14ac:dyDescent="0.25">
      <c r="A34" s="7" t="s">
        <v>71</v>
      </c>
      <c r="B34" s="12">
        <v>3134.4</v>
      </c>
      <c r="C34" s="12">
        <v>3119.55</v>
      </c>
      <c r="D34" s="17">
        <f t="shared" ref="D34" si="2">C34/B34*100</f>
        <v>99.526225114854512</v>
      </c>
    </row>
    <row r="35" spans="1:4" s="6" customFormat="1" ht="15.75" x14ac:dyDescent="0.25">
      <c r="A35" s="5" t="s">
        <v>20</v>
      </c>
      <c r="B35" s="11">
        <f>SUM(B36:B40)</f>
        <v>168569.7</v>
      </c>
      <c r="C35" s="11">
        <f>SUM(C36:C40)</f>
        <v>114363.11</v>
      </c>
      <c r="D35" s="17">
        <f t="shared" si="0"/>
        <v>67.843218561817451</v>
      </c>
    </row>
    <row r="36" spans="1:4" ht="15.75" x14ac:dyDescent="0.25">
      <c r="A36" s="7" t="s">
        <v>62</v>
      </c>
      <c r="B36" s="12"/>
      <c r="C36" s="12"/>
      <c r="D36" s="17"/>
    </row>
    <row r="37" spans="1:4" ht="15.75" x14ac:dyDescent="0.25">
      <c r="A37" s="7" t="s">
        <v>38</v>
      </c>
      <c r="B37" s="12">
        <v>18263.5</v>
      </c>
      <c r="C37" s="12">
        <v>9902.49</v>
      </c>
      <c r="D37" s="17">
        <f t="shared" si="0"/>
        <v>54.220111150655683</v>
      </c>
    </row>
    <row r="38" spans="1:4" ht="15.75" x14ac:dyDescent="0.25">
      <c r="A38" s="7" t="s">
        <v>39</v>
      </c>
      <c r="B38" s="12">
        <v>422</v>
      </c>
      <c r="C38" s="12">
        <v>394.18</v>
      </c>
      <c r="D38" s="17">
        <f t="shared" si="0"/>
        <v>93.407582938388629</v>
      </c>
    </row>
    <row r="39" spans="1:4" ht="15.75" x14ac:dyDescent="0.25">
      <c r="A39" s="7" t="s">
        <v>40</v>
      </c>
      <c r="B39" s="12">
        <v>133366.1</v>
      </c>
      <c r="C39" s="12">
        <v>98040.82</v>
      </c>
      <c r="D39" s="17">
        <f t="shared" si="0"/>
        <v>73.512549291011737</v>
      </c>
    </row>
    <row r="40" spans="1:4" ht="15.75" x14ac:dyDescent="0.25">
      <c r="A40" s="7" t="s">
        <v>41</v>
      </c>
      <c r="B40" s="12">
        <v>16518.099999999999</v>
      </c>
      <c r="C40" s="12">
        <v>6025.62</v>
      </c>
      <c r="D40" s="17">
        <f t="shared" si="0"/>
        <v>36.478892850872683</v>
      </c>
    </row>
    <row r="41" spans="1:4" s="6" customFormat="1" ht="15.75" x14ac:dyDescent="0.25">
      <c r="A41" s="5" t="s">
        <v>21</v>
      </c>
      <c r="B41" s="11">
        <f>B42+B43+B44+B45</f>
        <v>339822.86913000001</v>
      </c>
      <c r="C41" s="11">
        <f>C42+C43+C44+C45</f>
        <v>136234.94</v>
      </c>
      <c r="D41" s="17">
        <f t="shared" si="0"/>
        <v>40.089985806070935</v>
      </c>
    </row>
    <row r="42" spans="1:4" ht="15.75" x14ac:dyDescent="0.25">
      <c r="A42" s="7" t="s">
        <v>42</v>
      </c>
      <c r="B42" s="12">
        <v>1728.18913</v>
      </c>
      <c r="C42" s="12">
        <v>1387.86</v>
      </c>
      <c r="D42" s="17">
        <f t="shared" si="0"/>
        <v>80.307182582498939</v>
      </c>
    </row>
    <row r="43" spans="1:4" ht="15.75" x14ac:dyDescent="0.25">
      <c r="A43" s="7" t="s">
        <v>43</v>
      </c>
      <c r="B43" s="12">
        <v>85653.24</v>
      </c>
      <c r="C43" s="12">
        <v>54445.4</v>
      </c>
      <c r="D43" s="17">
        <f t="shared" si="0"/>
        <v>63.56490425814598</v>
      </c>
    </row>
    <row r="44" spans="1:4" ht="15.75" x14ac:dyDescent="0.25">
      <c r="A44" s="7" t="s">
        <v>44</v>
      </c>
      <c r="B44" s="12">
        <v>252441.44</v>
      </c>
      <c r="C44" s="12">
        <v>80401.679999999993</v>
      </c>
      <c r="D44" s="17">
        <f t="shared" si="0"/>
        <v>31.849636097781726</v>
      </c>
    </row>
    <row r="45" spans="1:4" ht="15.75" hidden="1" x14ac:dyDescent="0.25">
      <c r="A45" s="7" t="s">
        <v>45</v>
      </c>
      <c r="B45" s="12">
        <v>0</v>
      </c>
      <c r="C45" s="12"/>
      <c r="D45" s="17"/>
    </row>
    <row r="46" spans="1:4" s="6" customFormat="1" ht="15.75" x14ac:dyDescent="0.25">
      <c r="A46" s="5" t="s">
        <v>66</v>
      </c>
      <c r="B46" s="11">
        <f>B47</f>
        <v>15180</v>
      </c>
      <c r="C46" s="11">
        <f t="shared" ref="C46" si="3">C47</f>
        <v>15138.72</v>
      </c>
      <c r="D46" s="17">
        <f t="shared" si="0"/>
        <v>99.72806324110671</v>
      </c>
    </row>
    <row r="47" spans="1:4" ht="15.75" x14ac:dyDescent="0.25">
      <c r="A47" s="7" t="s">
        <v>67</v>
      </c>
      <c r="B47" s="12">
        <v>15180</v>
      </c>
      <c r="C47" s="12">
        <v>15138.72</v>
      </c>
      <c r="D47" s="17">
        <f t="shared" si="0"/>
        <v>99.72806324110671</v>
      </c>
    </row>
    <row r="48" spans="1:4" s="6" customFormat="1" ht="15.75" x14ac:dyDescent="0.25">
      <c r="A48" s="5" t="s">
        <v>22</v>
      </c>
      <c r="B48" s="11">
        <f>B49+B50+B51+B52+B53</f>
        <v>1196893.73</v>
      </c>
      <c r="C48" s="11">
        <f>C49+C50+C51+C52+C53</f>
        <v>924348.69000000006</v>
      </c>
      <c r="D48" s="17">
        <f t="shared" si="0"/>
        <v>77.228969191776116</v>
      </c>
    </row>
    <row r="49" spans="1:4" ht="15.75" x14ac:dyDescent="0.25">
      <c r="A49" s="7" t="s">
        <v>46</v>
      </c>
      <c r="B49" s="12">
        <v>394606.87</v>
      </c>
      <c r="C49" s="12">
        <v>307751.92</v>
      </c>
      <c r="D49" s="17">
        <f t="shared" si="0"/>
        <v>77.989498763668252</v>
      </c>
    </row>
    <row r="50" spans="1:4" ht="15.75" x14ac:dyDescent="0.25">
      <c r="A50" s="7" t="s">
        <v>47</v>
      </c>
      <c r="B50" s="12">
        <v>621005.27</v>
      </c>
      <c r="C50" s="12">
        <v>479193.56</v>
      </c>
      <c r="D50" s="17">
        <f t="shared" si="0"/>
        <v>77.164169637400988</v>
      </c>
    </row>
    <row r="51" spans="1:4" ht="15.75" x14ac:dyDescent="0.25">
      <c r="A51" s="7" t="s">
        <v>63</v>
      </c>
      <c r="B51" s="12">
        <v>106997.09</v>
      </c>
      <c r="C51" s="12">
        <v>93701.23</v>
      </c>
      <c r="D51" s="17">
        <f t="shared" si="0"/>
        <v>87.573624665867072</v>
      </c>
    </row>
    <row r="52" spans="1:4" ht="15.75" x14ac:dyDescent="0.25">
      <c r="A52" s="7" t="s">
        <v>49</v>
      </c>
      <c r="B52" s="12">
        <v>34325.699999999997</v>
      </c>
      <c r="C52" s="12">
        <v>18752.169999999998</v>
      </c>
      <c r="D52" s="17">
        <f t="shared" si="0"/>
        <v>54.630116792956883</v>
      </c>
    </row>
    <row r="53" spans="1:4" ht="15.75" x14ac:dyDescent="0.25">
      <c r="A53" s="8" t="s">
        <v>48</v>
      </c>
      <c r="B53" s="12">
        <v>39958.800000000003</v>
      </c>
      <c r="C53" s="12">
        <v>24949.81</v>
      </c>
      <c r="D53" s="17">
        <f t="shared" si="0"/>
        <v>62.43883700211218</v>
      </c>
    </row>
    <row r="54" spans="1:4" s="6" customFormat="1" ht="15.75" x14ac:dyDescent="0.25">
      <c r="A54" s="5" t="s">
        <v>23</v>
      </c>
      <c r="B54" s="11">
        <f>B55</f>
        <v>95649.2</v>
      </c>
      <c r="C54" s="11">
        <f>C55</f>
        <v>87645.2</v>
      </c>
      <c r="D54" s="17">
        <f t="shared" si="0"/>
        <v>91.631921647018473</v>
      </c>
    </row>
    <row r="55" spans="1:4" ht="15.75" x14ac:dyDescent="0.25">
      <c r="A55" s="7" t="s">
        <v>50</v>
      </c>
      <c r="B55" s="12">
        <v>95649.2</v>
      </c>
      <c r="C55" s="12">
        <v>87645.2</v>
      </c>
      <c r="D55" s="17">
        <f t="shared" si="0"/>
        <v>91.631921647018473</v>
      </c>
    </row>
    <row r="56" spans="1:4" s="6" customFormat="1" ht="15.75" x14ac:dyDescent="0.25">
      <c r="A56" s="5" t="s">
        <v>59</v>
      </c>
      <c r="B56" s="11">
        <f>B57+B58+B59</f>
        <v>105906.78</v>
      </c>
      <c r="C56" s="11">
        <f>C57+C58+C59</f>
        <v>70549.539999999994</v>
      </c>
      <c r="D56" s="17">
        <f t="shared" si="0"/>
        <v>66.614753087573803</v>
      </c>
    </row>
    <row r="57" spans="1:4" ht="15.75" x14ac:dyDescent="0.25">
      <c r="A57" s="7" t="s">
        <v>51</v>
      </c>
      <c r="B57" s="12">
        <v>578.17999999999995</v>
      </c>
      <c r="C57" s="12">
        <v>454.9</v>
      </c>
      <c r="D57" s="17">
        <f t="shared" si="0"/>
        <v>78.677920370818782</v>
      </c>
    </row>
    <row r="58" spans="1:4" ht="15.75" x14ac:dyDescent="0.25">
      <c r="A58" s="7" t="s">
        <v>52</v>
      </c>
      <c r="B58" s="12">
        <v>7625</v>
      </c>
      <c r="C58" s="12">
        <v>7621.93</v>
      </c>
      <c r="D58" s="17">
        <f t="shared" si="0"/>
        <v>99.959737704918041</v>
      </c>
    </row>
    <row r="59" spans="1:4" ht="15.75" x14ac:dyDescent="0.25">
      <c r="A59" s="7" t="s">
        <v>53</v>
      </c>
      <c r="B59" s="12">
        <v>97703.6</v>
      </c>
      <c r="C59" s="12">
        <v>62472.71</v>
      </c>
      <c r="D59" s="17">
        <f t="shared" si="0"/>
        <v>63.941052325605199</v>
      </c>
    </row>
    <row r="60" spans="1:4" s="6" customFormat="1" ht="15.75" x14ac:dyDescent="0.25">
      <c r="A60" s="5" t="s">
        <v>24</v>
      </c>
      <c r="B60" s="11">
        <f>B61+B62</f>
        <v>55832.299999999996</v>
      </c>
      <c r="C60" s="11">
        <f t="shared" ref="C60" si="4">C61+C62</f>
        <v>39087.730000000003</v>
      </c>
      <c r="D60" s="17">
        <f t="shared" si="0"/>
        <v>70.009170318973077</v>
      </c>
    </row>
    <row r="61" spans="1:4" ht="15.75" x14ac:dyDescent="0.25">
      <c r="A61" s="7" t="s">
        <v>54</v>
      </c>
      <c r="B61" s="12">
        <v>55487.199999999997</v>
      </c>
      <c r="C61" s="12">
        <v>38756.050000000003</v>
      </c>
      <c r="D61" s="17">
        <f t="shared" si="0"/>
        <v>69.846829539064871</v>
      </c>
    </row>
    <row r="62" spans="1:4" ht="15.75" x14ac:dyDescent="0.25">
      <c r="A62" s="7" t="s">
        <v>68</v>
      </c>
      <c r="B62" s="12">
        <v>345.1</v>
      </c>
      <c r="C62" s="12">
        <v>331.68</v>
      </c>
      <c r="D62" s="17">
        <f t="shared" si="0"/>
        <v>96.11127209504491</v>
      </c>
    </row>
    <row r="63" spans="1:4" s="6" customFormat="1" ht="15.75" x14ac:dyDescent="0.25">
      <c r="A63" s="5" t="s">
        <v>25</v>
      </c>
      <c r="B63" s="11">
        <f>B64+B65</f>
        <v>4507</v>
      </c>
      <c r="C63" s="11">
        <f>C64+C65</f>
        <v>3380.25</v>
      </c>
      <c r="D63" s="17">
        <f t="shared" si="0"/>
        <v>75</v>
      </c>
    </row>
    <row r="64" spans="1:4" ht="15.75" x14ac:dyDescent="0.25">
      <c r="A64" s="7" t="s">
        <v>55</v>
      </c>
      <c r="B64" s="12">
        <v>3500</v>
      </c>
      <c r="C64" s="12">
        <v>2625</v>
      </c>
      <c r="D64" s="17">
        <f t="shared" si="0"/>
        <v>75</v>
      </c>
    </row>
    <row r="65" spans="1:4" ht="15.75" x14ac:dyDescent="0.25">
      <c r="A65" s="7" t="s">
        <v>56</v>
      </c>
      <c r="B65" s="12">
        <v>1007</v>
      </c>
      <c r="C65" s="12">
        <v>755.25</v>
      </c>
      <c r="D65" s="17">
        <f t="shared" si="0"/>
        <v>75</v>
      </c>
    </row>
    <row r="66" spans="1:4" s="6" customFormat="1" ht="31.5" x14ac:dyDescent="0.25">
      <c r="A66" s="5" t="s">
        <v>58</v>
      </c>
      <c r="B66" s="11">
        <f>B67+B68</f>
        <v>69174</v>
      </c>
      <c r="C66" s="11">
        <f>C67+C68</f>
        <v>63543.619999999995</v>
      </c>
      <c r="D66" s="17">
        <f t="shared" si="0"/>
        <v>91.860554543614654</v>
      </c>
    </row>
    <row r="67" spans="1:4" s="6" customFormat="1" ht="31.5" x14ac:dyDescent="0.25">
      <c r="A67" s="7" t="s">
        <v>57</v>
      </c>
      <c r="B67" s="12">
        <v>66395</v>
      </c>
      <c r="C67" s="12">
        <v>60858.6</v>
      </c>
      <c r="D67" s="17">
        <f t="shared" si="0"/>
        <v>91.661420287672257</v>
      </c>
    </row>
    <row r="68" spans="1:4" s="6" customFormat="1" ht="15.75" x14ac:dyDescent="0.25">
      <c r="A68" s="7" t="s">
        <v>60</v>
      </c>
      <c r="B68" s="12">
        <v>2779</v>
      </c>
      <c r="C68" s="12">
        <v>2685.02</v>
      </c>
      <c r="D68" s="17">
        <f t="shared" si="0"/>
        <v>96.618207988485068</v>
      </c>
    </row>
    <row r="69" spans="1:4" ht="15.75" x14ac:dyDescent="0.25">
      <c r="A69" s="5" t="s">
        <v>26</v>
      </c>
      <c r="B69" s="11">
        <f>B66+B63+B60+B56+B54+B48+B41+B35+B32+B30+B23+B46</f>
        <v>2202378.3791299998</v>
      </c>
      <c r="C69" s="11">
        <f>C66+C63+C60+C56+C54+C48+C41+C35+C32+C30+C23+C46</f>
        <v>1546245.45</v>
      </c>
      <c r="D69" s="17">
        <f t="shared" si="0"/>
        <v>70.20798354417235</v>
      </c>
    </row>
    <row r="70" spans="1:4" ht="15.75" x14ac:dyDescent="0.25">
      <c r="A70" s="5" t="s">
        <v>27</v>
      </c>
      <c r="B70" s="11">
        <f>B20-B69</f>
        <v>-175582.72912999988</v>
      </c>
      <c r="C70" s="11">
        <f>C20-C69</f>
        <v>53942.510000000009</v>
      </c>
      <c r="D70" s="17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2020-11-05T04:24:42Z</dcterms:modified>
</cp:coreProperties>
</file>