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айон3" sheetId="3" r:id="rId1"/>
  </sheets>
  <calcPr calcId="152511"/>
</workbook>
</file>

<file path=xl/calcChain.xml><?xml version="1.0" encoding="utf-8"?>
<calcChain xmlns="http://schemas.openxmlformats.org/spreadsheetml/2006/main">
  <c r="C48" i="3" l="1"/>
  <c r="B48" i="3"/>
  <c r="C32" i="3"/>
  <c r="B32" i="3"/>
  <c r="D34" i="3"/>
  <c r="C5" i="3" l="1"/>
  <c r="D6" i="3" l="1"/>
  <c r="D7" i="3"/>
  <c r="D8" i="3"/>
  <c r="D9" i="3"/>
  <c r="D10" i="3"/>
  <c r="D11" i="3"/>
  <c r="D13" i="3"/>
  <c r="D14" i="3"/>
  <c r="D15" i="3"/>
  <c r="D16" i="3"/>
  <c r="D17" i="3"/>
  <c r="D18" i="3"/>
  <c r="D19" i="3"/>
  <c r="D24" i="3"/>
  <c r="D25" i="3"/>
  <c r="D26" i="3"/>
  <c r="D27" i="3"/>
  <c r="D28" i="3"/>
  <c r="D29" i="3"/>
  <c r="D31" i="3"/>
  <c r="D33" i="3"/>
  <c r="D37" i="3"/>
  <c r="D38" i="3"/>
  <c r="D39" i="3"/>
  <c r="D40" i="3"/>
  <c r="D42" i="3"/>
  <c r="D43" i="3"/>
  <c r="D44" i="3"/>
  <c r="D47" i="3"/>
  <c r="D49" i="3"/>
  <c r="D50" i="3"/>
  <c r="D51" i="3"/>
  <c r="D52" i="3"/>
  <c r="D53" i="3"/>
  <c r="D55" i="3"/>
  <c r="D57" i="3"/>
  <c r="D58" i="3"/>
  <c r="D59" i="3"/>
  <c r="D61" i="3"/>
  <c r="D62" i="3"/>
  <c r="D64" i="3"/>
  <c r="D65" i="3"/>
  <c r="D67" i="3"/>
  <c r="D68" i="3"/>
  <c r="B5" i="3" l="1"/>
  <c r="B20" i="3" s="1"/>
  <c r="B23" i="3"/>
  <c r="B30" i="3"/>
  <c r="B35" i="3"/>
  <c r="B41" i="3"/>
  <c r="B46" i="3"/>
  <c r="C23" i="3" l="1"/>
  <c r="D23" i="3" s="1"/>
  <c r="C60" i="3"/>
  <c r="B60" i="3"/>
  <c r="C46" i="3"/>
  <c r="D46" i="3" s="1"/>
  <c r="D60" i="3" l="1"/>
  <c r="C20" i="3"/>
  <c r="D20" i="3" s="1"/>
  <c r="D48" i="3"/>
  <c r="C35" i="3"/>
  <c r="D35" i="3" s="1"/>
  <c r="D5" i="3" l="1"/>
  <c r="C66" i="3"/>
  <c r="B66" i="3"/>
  <c r="C30" i="3"/>
  <c r="D30" i="3" s="1"/>
  <c r="C63" i="3"/>
  <c r="D63" i="3" s="1"/>
  <c r="B63" i="3"/>
  <c r="C56" i="3"/>
  <c r="B56" i="3"/>
  <c r="D56" i="3" s="1"/>
  <c r="C54" i="3"/>
  <c r="B54" i="3"/>
  <c r="C41" i="3"/>
  <c r="D41" i="3" s="1"/>
  <c r="D32" i="3"/>
  <c r="D66" i="3" l="1"/>
  <c r="D54" i="3"/>
  <c r="B69" i="3"/>
  <c r="B70" i="3" s="1"/>
  <c r="C69" i="3"/>
  <c r="D69" i="3" l="1"/>
  <c r="C70" i="3"/>
</calcChain>
</file>

<file path=xl/sharedStrings.xml><?xml version="1.0" encoding="utf-8"?>
<sst xmlns="http://schemas.openxmlformats.org/spreadsheetml/2006/main" count="72" uniqueCount="72">
  <si>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</si>
  <si>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</si>
  <si>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</si>
  <si>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</si>
  <si>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</si>
  <si>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</si>
  <si>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</si>
  <si>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</si>
  <si>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</si>
  <si>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</si>
  <si>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</si>
  <si>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</si>
  <si>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</si>
  <si>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</si>
  <si>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</si>
  <si>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</si>
  <si>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</si>
  <si>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</si>
  <si>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</si>
  <si>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</si>
  <si>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</si>
  <si>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</si>
  <si>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</si>
  <si>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</si>
  <si>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</si>
  <si>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</si>
  <si>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</si>
  <si>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</si>
  <si>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</si>
  <si>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</si>
  <si>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</si>
  <si>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</si>
  <si>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</si>
  <si>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</si>
  <si>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</si>
  <si>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</si>
  <si>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</si>
  <si>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</si>
  <si>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</si>
  <si>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</si>
  <si>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</si>
  <si>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</si>
  <si>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</si>
  <si>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</si>
  <si>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</si>
  <si>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</si>
  <si>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</si>
  <si>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</si>
  <si>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</si>
  <si>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</si>
  <si>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</si>
  <si>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</si>
  <si>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</si>
  <si>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</si>
  <si>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</si>
  <si>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</si>
  <si>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</si>
  <si>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</si>
  <si>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</si>
  <si>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</si>
  <si>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</si>
  <si>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</si>
  <si>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0401-Общеэкономические вопросы</t>
  </si>
  <si>
    <t>0703- Дополнительное образование детей</t>
  </si>
  <si>
    <t>Отчет за текущий период 2020 года</t>
  </si>
  <si>
    <t>0105 - Судебная система</t>
  </si>
  <si>
    <t>Охрана окружающей среды</t>
  </si>
  <si>
    <t>0605 - Другие вопросы в области охраны окружающей среды</t>
  </si>
  <si>
    <t xml:space="preserve">1102 - Массовый спорт </t>
  </si>
  <si>
    <t>План на  2020 год</t>
  </si>
  <si>
    <t>0314 - Другие вопросы в области национальной безопасности и правоохранительной деятельности</t>
  </si>
  <si>
    <t>Отчет об исполнении  бюджета муниципального  района Мелеузовский район Республики Башкортостан за январь-ноябрь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</si>
</sst>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topLeftCell="A2" zoomScale="78" zoomScaleNormal="78" workbookViewId="0">
      <selection activeCell="B20" sqref="B20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8" t="s">
        <v>71</v>
      </c>
      <c r="B1" s="18"/>
      <c r="C1" s="18"/>
      <c r="D1" s="18"/>
    </row>
    <row r="2" spans="1:4" x14ac:dyDescent="0.25">
      <c r="D2" s="3" t="s">
        <v>28</v>
      </c>
    </row>
    <row r="3" spans="1:4" ht="57" x14ac:dyDescent="0.25">
      <c r="A3" s="9" t="s">
        <v>0</v>
      </c>
      <c r="B3" s="10" t="s">
        <v>69</v>
      </c>
      <c r="C3" s="10" t="s">
        <v>64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601107</v>
      </c>
      <c r="C5" s="13">
        <f>SUM(C6:C18)-0.1</f>
        <v>611484.20000000007</v>
      </c>
      <c r="D5" s="17">
        <f>C5/B5*100</f>
        <v>101.72634822086583</v>
      </c>
    </row>
    <row r="6" spans="1:4" ht="15.75" x14ac:dyDescent="0.25">
      <c r="A6" s="7" t="s">
        <v>4</v>
      </c>
      <c r="B6" s="14">
        <v>374530</v>
      </c>
      <c r="C6" s="14">
        <v>339945.8</v>
      </c>
      <c r="D6" s="17">
        <f t="shared" ref="D6:D69" si="0">C6/B6*100</f>
        <v>90.76597335326943</v>
      </c>
    </row>
    <row r="7" spans="1:4" ht="31.5" x14ac:dyDescent="0.25">
      <c r="A7" s="7" t="s">
        <v>61</v>
      </c>
      <c r="B7" s="14">
        <v>16598</v>
      </c>
      <c r="C7" s="14">
        <v>18547.3</v>
      </c>
      <c r="D7" s="17">
        <f t="shared" si="0"/>
        <v>111.74418604651162</v>
      </c>
    </row>
    <row r="8" spans="1:4" ht="15.75" x14ac:dyDescent="0.25">
      <c r="A8" s="7" t="s">
        <v>5</v>
      </c>
      <c r="B8" s="14">
        <v>115191</v>
      </c>
      <c r="C8" s="14">
        <v>127265</v>
      </c>
      <c r="D8" s="17">
        <f t="shared" si="0"/>
        <v>110.48172166228265</v>
      </c>
    </row>
    <row r="9" spans="1:4" ht="15.75" x14ac:dyDescent="0.25">
      <c r="A9" s="7" t="s">
        <v>6</v>
      </c>
      <c r="B9" s="14">
        <v>8405</v>
      </c>
      <c r="C9" s="14">
        <v>8773</v>
      </c>
      <c r="D9" s="17">
        <f t="shared" si="0"/>
        <v>104.37834622248661</v>
      </c>
    </row>
    <row r="10" spans="1:4" ht="15.75" x14ac:dyDescent="0.25">
      <c r="A10" s="7" t="s">
        <v>29</v>
      </c>
      <c r="B10" s="14">
        <v>1176</v>
      </c>
      <c r="C10" s="14">
        <v>2682.5</v>
      </c>
      <c r="D10" s="17">
        <f t="shared" si="0"/>
        <v>228.10374149659864</v>
      </c>
    </row>
    <row r="11" spans="1:4" ht="15.75" x14ac:dyDescent="0.25">
      <c r="A11" s="7" t="s">
        <v>7</v>
      </c>
      <c r="B11" s="14">
        <v>9624</v>
      </c>
      <c r="C11" s="14">
        <v>9434.4</v>
      </c>
      <c r="D11" s="17">
        <f t="shared" si="0"/>
        <v>98.029925187032418</v>
      </c>
    </row>
    <row r="12" spans="1:4" ht="31.5" hidden="1" x14ac:dyDescent="0.25">
      <c r="A12" s="7" t="s">
        <v>8</v>
      </c>
      <c r="B12" s="14">
        <v>0</v>
      </c>
      <c r="C12" s="14">
        <v>0</v>
      </c>
      <c r="D12" s="17"/>
    </row>
    <row r="13" spans="1:4" ht="31.5" x14ac:dyDescent="0.25">
      <c r="A13" s="7" t="s">
        <v>9</v>
      </c>
      <c r="B13" s="14">
        <v>52207</v>
      </c>
      <c r="C13" s="14">
        <v>57871</v>
      </c>
      <c r="D13" s="17">
        <f t="shared" si="0"/>
        <v>110.84911984982857</v>
      </c>
    </row>
    <row r="14" spans="1:4" ht="15.75" x14ac:dyDescent="0.25">
      <c r="A14" s="7" t="s">
        <v>10</v>
      </c>
      <c r="B14" s="14">
        <v>2270</v>
      </c>
      <c r="C14" s="14">
        <v>3956.6</v>
      </c>
      <c r="D14" s="17">
        <f t="shared" si="0"/>
        <v>174.29955947136563</v>
      </c>
    </row>
    <row r="15" spans="1:4" ht="15.75" x14ac:dyDescent="0.25">
      <c r="A15" s="7" t="s">
        <v>30</v>
      </c>
      <c r="B15" s="14">
        <v>525</v>
      </c>
      <c r="C15" s="14">
        <v>4544.8</v>
      </c>
      <c r="D15" s="17">
        <f t="shared" si="0"/>
        <v>865.67619047619053</v>
      </c>
    </row>
    <row r="16" spans="1:4" ht="15.75" x14ac:dyDescent="0.25">
      <c r="A16" s="7" t="s">
        <v>11</v>
      </c>
      <c r="B16" s="14">
        <v>18850</v>
      </c>
      <c r="C16" s="14">
        <v>31664.1</v>
      </c>
      <c r="D16" s="17">
        <f t="shared" si="0"/>
        <v>167.97931034482758</v>
      </c>
    </row>
    <row r="17" spans="1:4" ht="15.75" x14ac:dyDescent="0.25">
      <c r="A17" s="7" t="s">
        <v>12</v>
      </c>
      <c r="B17" s="14">
        <v>30</v>
      </c>
      <c r="C17" s="14">
        <v>3950.8</v>
      </c>
      <c r="D17" s="17">
        <f t="shared" si="0"/>
        <v>13169.333333333332</v>
      </c>
    </row>
    <row r="18" spans="1:4" ht="15.75" x14ac:dyDescent="0.25">
      <c r="A18" s="7" t="s">
        <v>13</v>
      </c>
      <c r="B18" s="14">
        <v>1701</v>
      </c>
      <c r="C18" s="14">
        <v>2849</v>
      </c>
      <c r="D18" s="17">
        <f t="shared" si="0"/>
        <v>167.48971193415639</v>
      </c>
    </row>
    <row r="19" spans="1:4" s="6" customFormat="1" ht="15.75" x14ac:dyDescent="0.25">
      <c r="A19" s="5" t="s">
        <v>14</v>
      </c>
      <c r="B19" s="14">
        <v>1431511.9</v>
      </c>
      <c r="C19" s="14">
        <v>1193475.7</v>
      </c>
      <c r="D19" s="17">
        <f t="shared" si="0"/>
        <v>83.371692544085732</v>
      </c>
    </row>
    <row r="20" spans="1:4" s="6" customFormat="1" ht="15.75" x14ac:dyDescent="0.25">
      <c r="A20" s="5" t="s">
        <v>15</v>
      </c>
      <c r="B20" s="15">
        <f>B19+B5</f>
        <v>2032618.9</v>
      </c>
      <c r="C20" s="15">
        <f>C19+C5</f>
        <v>1804959.9</v>
      </c>
      <c r="D20" s="17">
        <f t="shared" si="0"/>
        <v>88.799720400120265</v>
      </c>
    </row>
    <row r="21" spans="1:4" ht="15.75" x14ac:dyDescent="0.25">
      <c r="A21" s="7"/>
      <c r="B21" s="12"/>
      <c r="C21" s="12"/>
      <c r="D21" s="17"/>
    </row>
    <row r="22" spans="1:4" s="6" customFormat="1" ht="15.75" x14ac:dyDescent="0.25">
      <c r="A22" s="5" t="s">
        <v>16</v>
      </c>
      <c r="B22" s="11"/>
      <c r="C22" s="11"/>
      <c r="D22" s="17"/>
    </row>
    <row r="23" spans="1:4" s="6" customFormat="1" ht="15.75" x14ac:dyDescent="0.25">
      <c r="A23" s="5" t="s">
        <v>17</v>
      </c>
      <c r="B23" s="11">
        <f>B24+B25+B27+B28+B29+B26</f>
        <v>141369</v>
      </c>
      <c r="C23" s="11">
        <f t="shared" ref="C23" si="1">C24+C25+C27+C28+C29+C26</f>
        <v>92114.900000000009</v>
      </c>
      <c r="D23" s="17">
        <f t="shared" si="0"/>
        <v>65.159193316780915</v>
      </c>
    </row>
    <row r="24" spans="1:4" ht="47.25" x14ac:dyDescent="0.25">
      <c r="A24" s="7" t="s">
        <v>31</v>
      </c>
      <c r="B24" s="12">
        <v>4747</v>
      </c>
      <c r="C24" s="12">
        <v>3466.3</v>
      </c>
      <c r="D24" s="17">
        <f t="shared" si="0"/>
        <v>73.020855277017077</v>
      </c>
    </row>
    <row r="25" spans="1:4" ht="47.25" x14ac:dyDescent="0.25">
      <c r="A25" s="7" t="s">
        <v>32</v>
      </c>
      <c r="B25" s="12">
        <v>101459</v>
      </c>
      <c r="C25" s="12">
        <v>65980.800000000003</v>
      </c>
      <c r="D25" s="17">
        <f t="shared" si="0"/>
        <v>65.031983362737662</v>
      </c>
    </row>
    <row r="26" spans="1:4" ht="15.75" x14ac:dyDescent="0.25">
      <c r="A26" s="7" t="s">
        <v>65</v>
      </c>
      <c r="B26" s="12">
        <v>31.2</v>
      </c>
      <c r="C26" s="12"/>
      <c r="D26" s="17">
        <f t="shared" si="0"/>
        <v>0</v>
      </c>
    </row>
    <row r="27" spans="1:4" ht="15.75" x14ac:dyDescent="0.25">
      <c r="A27" s="7" t="s">
        <v>33</v>
      </c>
      <c r="B27" s="12">
        <v>3093</v>
      </c>
      <c r="C27" s="12">
        <v>3093</v>
      </c>
      <c r="D27" s="17">
        <f t="shared" si="0"/>
        <v>100</v>
      </c>
    </row>
    <row r="28" spans="1:4" ht="15.75" x14ac:dyDescent="0.25">
      <c r="A28" s="7" t="s">
        <v>34</v>
      </c>
      <c r="B28" s="12">
        <v>800</v>
      </c>
      <c r="C28" s="12"/>
      <c r="D28" s="17">
        <f t="shared" si="0"/>
        <v>0</v>
      </c>
    </row>
    <row r="29" spans="1:4" ht="15.75" x14ac:dyDescent="0.25">
      <c r="A29" s="7" t="s">
        <v>35</v>
      </c>
      <c r="B29" s="12">
        <v>31238.799999999999</v>
      </c>
      <c r="C29" s="12">
        <v>19574.8</v>
      </c>
      <c r="D29" s="17">
        <f t="shared" si="0"/>
        <v>62.661817995569614</v>
      </c>
    </row>
    <row r="30" spans="1:4" s="6" customFormat="1" ht="15.75" x14ac:dyDescent="0.25">
      <c r="A30" s="5" t="s">
        <v>18</v>
      </c>
      <c r="B30" s="11">
        <f>B31</f>
        <v>2182.4</v>
      </c>
      <c r="C30" s="11">
        <f>C31</f>
        <v>2182.4</v>
      </c>
      <c r="D30" s="17">
        <f t="shared" si="0"/>
        <v>100</v>
      </c>
    </row>
    <row r="31" spans="1:4" ht="15.75" x14ac:dyDescent="0.25">
      <c r="A31" s="7" t="s">
        <v>36</v>
      </c>
      <c r="B31" s="12">
        <v>2182.4</v>
      </c>
      <c r="C31" s="12">
        <v>2182.4</v>
      </c>
      <c r="D31" s="17">
        <f t="shared" si="0"/>
        <v>100</v>
      </c>
    </row>
    <row r="32" spans="1:4" s="6" customFormat="1" ht="15.75" x14ac:dyDescent="0.25">
      <c r="A32" s="5" t="s">
        <v>19</v>
      </c>
      <c r="B32" s="11">
        <f>B33+B34</f>
        <v>6511.4</v>
      </c>
      <c r="C32" s="11">
        <f>C33+C34</f>
        <v>6027.65</v>
      </c>
      <c r="D32" s="17">
        <f t="shared" si="0"/>
        <v>92.570722118131272</v>
      </c>
    </row>
    <row r="33" spans="1:4" ht="31.5" x14ac:dyDescent="0.25">
      <c r="A33" s="7" t="s">
        <v>37</v>
      </c>
      <c r="B33" s="12">
        <v>3377</v>
      </c>
      <c r="C33" s="12">
        <v>2908.1</v>
      </c>
      <c r="D33" s="17">
        <f t="shared" si="0"/>
        <v>86.114894877109862</v>
      </c>
    </row>
    <row r="34" spans="1:4" ht="31.5" x14ac:dyDescent="0.25">
      <c r="A34" s="7" t="s">
        <v>70</v>
      </c>
      <c r="B34" s="12">
        <v>3134.4</v>
      </c>
      <c r="C34" s="12">
        <v>3119.55</v>
      </c>
      <c r="D34" s="17">
        <f t="shared" ref="D34" si="2">C34/B34*100</f>
        <v>99.526225114854512</v>
      </c>
    </row>
    <row r="35" spans="1:4" s="6" customFormat="1" ht="15.75" x14ac:dyDescent="0.25">
      <c r="A35" s="5" t="s">
        <v>20</v>
      </c>
      <c r="B35" s="11">
        <f>SUM(B36:B40)</f>
        <v>170369.9</v>
      </c>
      <c r="C35" s="11">
        <f>SUM(C36:C40)</f>
        <v>127299.98999999999</v>
      </c>
      <c r="D35" s="17">
        <f t="shared" si="0"/>
        <v>74.719765639352957</v>
      </c>
    </row>
    <row r="36" spans="1:4" ht="15.75" x14ac:dyDescent="0.25">
      <c r="A36" s="7" t="s">
        <v>62</v>
      </c>
      <c r="B36" s="12"/>
      <c r="C36" s="12"/>
      <c r="D36" s="17"/>
    </row>
    <row r="37" spans="1:4" ht="15.75" x14ac:dyDescent="0.25">
      <c r="A37" s="7" t="s">
        <v>38</v>
      </c>
      <c r="B37" s="12">
        <v>18263.5</v>
      </c>
      <c r="C37" s="12">
        <v>9902.49</v>
      </c>
      <c r="D37" s="17">
        <f t="shared" si="0"/>
        <v>54.220111150655683</v>
      </c>
    </row>
    <row r="38" spans="1:4" ht="15.75" x14ac:dyDescent="0.25">
      <c r="A38" s="7" t="s">
        <v>39</v>
      </c>
      <c r="B38" s="12">
        <v>422</v>
      </c>
      <c r="C38" s="12">
        <v>394.1</v>
      </c>
      <c r="D38" s="17">
        <f t="shared" si="0"/>
        <v>93.388625592417057</v>
      </c>
    </row>
    <row r="39" spans="1:4" ht="15.75" x14ac:dyDescent="0.25">
      <c r="A39" s="7" t="s">
        <v>40</v>
      </c>
      <c r="B39" s="12">
        <v>133366.1</v>
      </c>
      <c r="C39" s="12">
        <v>110882.7</v>
      </c>
      <c r="D39" s="17">
        <f t="shared" si="0"/>
        <v>83.141592953531656</v>
      </c>
    </row>
    <row r="40" spans="1:4" ht="15.75" x14ac:dyDescent="0.25">
      <c r="A40" s="7" t="s">
        <v>41</v>
      </c>
      <c r="B40" s="12">
        <v>18318.3</v>
      </c>
      <c r="C40" s="12">
        <v>6120.7</v>
      </c>
      <c r="D40" s="17">
        <f t="shared" si="0"/>
        <v>33.413035052379314</v>
      </c>
    </row>
    <row r="41" spans="1:4" s="6" customFormat="1" ht="15.75" x14ac:dyDescent="0.25">
      <c r="A41" s="5" t="s">
        <v>21</v>
      </c>
      <c r="B41" s="11">
        <f>B42+B43+B44+B45</f>
        <v>339822.88913000003</v>
      </c>
      <c r="C41" s="11">
        <f>C42+C43+C44+C45</f>
        <v>207836.80000000002</v>
      </c>
      <c r="D41" s="17">
        <f t="shared" si="0"/>
        <v>61.160329880101628</v>
      </c>
    </row>
    <row r="42" spans="1:4" ht="15.75" x14ac:dyDescent="0.25">
      <c r="A42" s="7" t="s">
        <v>42</v>
      </c>
      <c r="B42" s="12">
        <v>1728.18913</v>
      </c>
      <c r="C42" s="12">
        <v>1484.6</v>
      </c>
      <c r="D42" s="17">
        <f t="shared" si="0"/>
        <v>85.904949535239822</v>
      </c>
    </row>
    <row r="43" spans="1:4" ht="15.75" x14ac:dyDescent="0.25">
      <c r="A43" s="7" t="s">
        <v>43</v>
      </c>
      <c r="B43" s="12">
        <v>82212.600000000006</v>
      </c>
      <c r="C43" s="12">
        <v>59696</v>
      </c>
      <c r="D43" s="17">
        <f t="shared" si="0"/>
        <v>72.611740779393912</v>
      </c>
    </row>
    <row r="44" spans="1:4" ht="15.75" x14ac:dyDescent="0.25">
      <c r="A44" s="7" t="s">
        <v>44</v>
      </c>
      <c r="B44" s="12">
        <v>255882.1</v>
      </c>
      <c r="C44" s="12">
        <v>146656.20000000001</v>
      </c>
      <c r="D44" s="17">
        <f t="shared" si="0"/>
        <v>57.313973896571902</v>
      </c>
    </row>
    <row r="45" spans="1:4" ht="15.75" hidden="1" x14ac:dyDescent="0.25">
      <c r="A45" s="7" t="s">
        <v>45</v>
      </c>
      <c r="B45" s="12">
        <v>0</v>
      </c>
      <c r="C45" s="12"/>
      <c r="D45" s="17"/>
    </row>
    <row r="46" spans="1:4" s="6" customFormat="1" ht="15.75" x14ac:dyDescent="0.25">
      <c r="A46" s="5" t="s">
        <v>66</v>
      </c>
      <c r="B46" s="11">
        <f>B47</f>
        <v>15180</v>
      </c>
      <c r="C46" s="11">
        <f t="shared" ref="C46" si="3">C47</f>
        <v>15138.72</v>
      </c>
      <c r="D46" s="17">
        <f t="shared" si="0"/>
        <v>99.72806324110671</v>
      </c>
    </row>
    <row r="47" spans="1:4" ht="15.75" x14ac:dyDescent="0.25">
      <c r="A47" s="7" t="s">
        <v>67</v>
      </c>
      <c r="B47" s="12">
        <v>15180</v>
      </c>
      <c r="C47" s="12">
        <v>15138.72</v>
      </c>
      <c r="D47" s="17">
        <f t="shared" si="0"/>
        <v>99.72806324110671</v>
      </c>
    </row>
    <row r="48" spans="1:4" s="6" customFormat="1" ht="15.75" x14ac:dyDescent="0.25">
      <c r="A48" s="5" t="s">
        <v>22</v>
      </c>
      <c r="B48" s="11">
        <f>B49+B50+B51+B52+B53</f>
        <v>1200916.8</v>
      </c>
      <c r="C48" s="11">
        <f>C49+C50+C51+C52+C53</f>
        <v>988413.92999999993</v>
      </c>
      <c r="D48" s="17">
        <f t="shared" si="0"/>
        <v>82.304946520858053</v>
      </c>
    </row>
    <row r="49" spans="1:4" ht="15.75" x14ac:dyDescent="0.25">
      <c r="A49" s="7" t="s">
        <v>46</v>
      </c>
      <c r="B49" s="12">
        <v>398890.1</v>
      </c>
      <c r="C49" s="12">
        <v>325079.7</v>
      </c>
      <c r="D49" s="17">
        <f t="shared" si="0"/>
        <v>81.496056181890708</v>
      </c>
    </row>
    <row r="50" spans="1:4" ht="15.75" x14ac:dyDescent="0.25">
      <c r="A50" s="7" t="s">
        <v>47</v>
      </c>
      <c r="B50" s="12">
        <v>621268.80000000005</v>
      </c>
      <c r="C50" s="12">
        <v>516299</v>
      </c>
      <c r="D50" s="17">
        <f t="shared" si="0"/>
        <v>83.103964016863557</v>
      </c>
    </row>
    <row r="51" spans="1:4" ht="15.75" x14ac:dyDescent="0.25">
      <c r="A51" s="7" t="s">
        <v>63</v>
      </c>
      <c r="B51" s="12">
        <v>106473.4</v>
      </c>
      <c r="C51" s="12">
        <v>99211.8</v>
      </c>
      <c r="D51" s="17">
        <f t="shared" si="0"/>
        <v>93.179892818300175</v>
      </c>
    </row>
    <row r="52" spans="1:4" ht="15.75" x14ac:dyDescent="0.25">
      <c r="A52" s="7" t="s">
        <v>49</v>
      </c>
      <c r="B52" s="12">
        <v>34325.699999999997</v>
      </c>
      <c r="C52" s="12">
        <v>19756.099999999999</v>
      </c>
      <c r="D52" s="17">
        <f t="shared" si="0"/>
        <v>57.55483500700641</v>
      </c>
    </row>
    <row r="53" spans="1:4" ht="15.75" x14ac:dyDescent="0.25">
      <c r="A53" s="8" t="s">
        <v>48</v>
      </c>
      <c r="B53" s="12">
        <v>39958.800000000003</v>
      </c>
      <c r="C53" s="12">
        <v>28067.33</v>
      </c>
      <c r="D53" s="17">
        <f t="shared" si="0"/>
        <v>70.240672893079875</v>
      </c>
    </row>
    <row r="54" spans="1:4" s="6" customFormat="1" ht="15.75" x14ac:dyDescent="0.25">
      <c r="A54" s="5" t="s">
        <v>23</v>
      </c>
      <c r="B54" s="11">
        <f>B55</f>
        <v>95649.2</v>
      </c>
      <c r="C54" s="11">
        <f>C55</f>
        <v>91077.9</v>
      </c>
      <c r="D54" s="17">
        <f t="shared" si="0"/>
        <v>95.220765045604139</v>
      </c>
    </row>
    <row r="55" spans="1:4" ht="15.75" x14ac:dyDescent="0.25">
      <c r="A55" s="7" t="s">
        <v>50</v>
      </c>
      <c r="B55" s="12">
        <v>95649.2</v>
      </c>
      <c r="C55" s="12">
        <v>91077.9</v>
      </c>
      <c r="D55" s="17">
        <f t="shared" si="0"/>
        <v>95.220765045604139</v>
      </c>
    </row>
    <row r="56" spans="1:4" s="6" customFormat="1" ht="15.75" x14ac:dyDescent="0.25">
      <c r="A56" s="5" t="s">
        <v>59</v>
      </c>
      <c r="B56" s="11">
        <f>B57+B58+B59</f>
        <v>105906.78</v>
      </c>
      <c r="C56" s="11">
        <f>C57+C58+C59</f>
        <v>74291.63</v>
      </c>
      <c r="D56" s="17">
        <f t="shared" si="0"/>
        <v>70.148134047697425</v>
      </c>
    </row>
    <row r="57" spans="1:4" ht="15.75" x14ac:dyDescent="0.25">
      <c r="A57" s="7" t="s">
        <v>51</v>
      </c>
      <c r="B57" s="12">
        <v>578.17999999999995</v>
      </c>
      <c r="C57" s="12">
        <v>500.4</v>
      </c>
      <c r="D57" s="17">
        <f t="shared" si="0"/>
        <v>86.54744197308797</v>
      </c>
    </row>
    <row r="58" spans="1:4" ht="15.75" x14ac:dyDescent="0.25">
      <c r="A58" s="7" t="s">
        <v>52</v>
      </c>
      <c r="B58" s="12">
        <v>7625</v>
      </c>
      <c r="C58" s="12">
        <v>7621.93</v>
      </c>
      <c r="D58" s="17">
        <f t="shared" si="0"/>
        <v>99.959737704918041</v>
      </c>
    </row>
    <row r="59" spans="1:4" ht="15.75" x14ac:dyDescent="0.25">
      <c r="A59" s="7" t="s">
        <v>53</v>
      </c>
      <c r="B59" s="12">
        <v>97703.6</v>
      </c>
      <c r="C59" s="12">
        <v>66169.3</v>
      </c>
      <c r="D59" s="17">
        <f t="shared" si="0"/>
        <v>67.724526015418064</v>
      </c>
    </row>
    <row r="60" spans="1:4" s="6" customFormat="1" ht="15.75" x14ac:dyDescent="0.25">
      <c r="A60" s="5" t="s">
        <v>24</v>
      </c>
      <c r="B60" s="11">
        <f>B61+B62</f>
        <v>55832.299999999996</v>
      </c>
      <c r="C60" s="11">
        <f t="shared" ref="C60" si="4">C61+C62</f>
        <v>42099.48</v>
      </c>
      <c r="D60" s="17">
        <f t="shared" si="0"/>
        <v>75.403449257866868</v>
      </c>
    </row>
    <row r="61" spans="1:4" ht="15.75" x14ac:dyDescent="0.25">
      <c r="A61" s="7" t="s">
        <v>54</v>
      </c>
      <c r="B61" s="12">
        <v>55487.199999999997</v>
      </c>
      <c r="C61" s="12">
        <v>41767.800000000003</v>
      </c>
      <c r="D61" s="17">
        <f t="shared" si="0"/>
        <v>75.274657939128303</v>
      </c>
    </row>
    <row r="62" spans="1:4" ht="15.75" x14ac:dyDescent="0.25">
      <c r="A62" s="7" t="s">
        <v>68</v>
      </c>
      <c r="B62" s="12">
        <v>345.1</v>
      </c>
      <c r="C62" s="12">
        <v>331.68</v>
      </c>
      <c r="D62" s="17">
        <f t="shared" si="0"/>
        <v>96.11127209504491</v>
      </c>
    </row>
    <row r="63" spans="1:4" s="6" customFormat="1" ht="15.75" x14ac:dyDescent="0.25">
      <c r="A63" s="5" t="s">
        <v>25</v>
      </c>
      <c r="B63" s="11">
        <f>B64+B65</f>
        <v>4507</v>
      </c>
      <c r="C63" s="11">
        <f>C64+C65</f>
        <v>3671.95</v>
      </c>
      <c r="D63" s="17">
        <f t="shared" si="0"/>
        <v>81.472154426447744</v>
      </c>
    </row>
    <row r="64" spans="1:4" ht="15.75" x14ac:dyDescent="0.25">
      <c r="A64" s="7" t="s">
        <v>55</v>
      </c>
      <c r="B64" s="12">
        <v>3500</v>
      </c>
      <c r="C64" s="12">
        <v>2916.7</v>
      </c>
      <c r="D64" s="17">
        <f t="shared" si="0"/>
        <v>83.334285714285699</v>
      </c>
    </row>
    <row r="65" spans="1:4" ht="15.75" x14ac:dyDescent="0.25">
      <c r="A65" s="7" t="s">
        <v>56</v>
      </c>
      <c r="B65" s="12">
        <v>1007</v>
      </c>
      <c r="C65" s="12">
        <v>755.25</v>
      </c>
      <c r="D65" s="17">
        <f t="shared" si="0"/>
        <v>75</v>
      </c>
    </row>
    <row r="66" spans="1:4" s="6" customFormat="1" ht="31.5" x14ac:dyDescent="0.25">
      <c r="A66" s="5" t="s">
        <v>58</v>
      </c>
      <c r="B66" s="11">
        <f>B67+B68</f>
        <v>69954</v>
      </c>
      <c r="C66" s="11">
        <f>C67+C68</f>
        <v>64123.6</v>
      </c>
      <c r="D66" s="17">
        <f t="shared" si="0"/>
        <v>91.665380106927401</v>
      </c>
    </row>
    <row r="67" spans="1:4" s="6" customFormat="1" ht="31.5" x14ac:dyDescent="0.25">
      <c r="A67" s="7" t="s">
        <v>57</v>
      </c>
      <c r="B67" s="12">
        <v>66395</v>
      </c>
      <c r="C67" s="12">
        <v>60858.6</v>
      </c>
      <c r="D67" s="17">
        <f t="shared" si="0"/>
        <v>91.661420287672257</v>
      </c>
    </row>
    <row r="68" spans="1:4" s="6" customFormat="1" ht="15.75" x14ac:dyDescent="0.25">
      <c r="A68" s="7" t="s">
        <v>60</v>
      </c>
      <c r="B68" s="12">
        <v>3559</v>
      </c>
      <c r="C68" s="12">
        <v>3265</v>
      </c>
      <c r="D68" s="17">
        <f t="shared" si="0"/>
        <v>91.739252599044676</v>
      </c>
    </row>
    <row r="69" spans="1:4" ht="15.75" x14ac:dyDescent="0.25">
      <c r="A69" s="5" t="s">
        <v>26</v>
      </c>
      <c r="B69" s="11">
        <f>B66+B63+B60+B56+B54+B48+B41+B35+B32+B30+B23+B46</f>
        <v>2208201.6691299998</v>
      </c>
      <c r="C69" s="11">
        <f>C66+C63+C60+C56+C54+C48+C41+C35+C32+C30+C23+C46</f>
        <v>1714278.9499999997</v>
      </c>
      <c r="D69" s="17">
        <f t="shared" si="0"/>
        <v>77.632354597186833</v>
      </c>
    </row>
    <row r="70" spans="1:4" ht="15.75" x14ac:dyDescent="0.25">
      <c r="A70" s="5" t="s">
        <v>27</v>
      </c>
      <c r="B70" s="11">
        <f>B20-B69</f>
        <v>-175582.76912999991</v>
      </c>
      <c r="C70" s="11">
        <f>C20-C69</f>
        <v>90680.950000000186</v>
      </c>
      <c r="D70" s="17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2020-12-02T10:40:14Z</dcterms:modified>
</cp:coreProperties>
</file>