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6C4F824-8434-45B1-B103-0D0139D88B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йон3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B5" i="3"/>
  <c r="C44" i="3"/>
  <c r="B44" i="3"/>
  <c r="C32" i="3"/>
  <c r="B32" i="3"/>
  <c r="D32" i="3" l="1"/>
  <c r="D44" i="3"/>
  <c r="D5" i="3"/>
  <c r="C19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B67" i="3" s="1"/>
  <c r="C66" i="3"/>
  <c r="C67" i="3" s="1"/>
  <c r="D60" i="3"/>
  <c r="D30" i="3"/>
  <c r="D37" i="3"/>
  <c r="D63" i="3"/>
  <c r="D52" i="3"/>
  <c r="D50" i="3"/>
  <c r="D19" i="3"/>
  <c r="D66" i="3" l="1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<sst xmlns="http://schemas.openxmlformats.org/spreadsheetml/2006/main" count="69" uniqueCount="69">
  <si>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</si>
  <si>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</si>
  <si>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</si>
  <si>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</si>
  <si>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</si>
  <si>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</si>
  <si>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</si>
  <si>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</si>
  <si>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</si>
  <si>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</si>
  <si>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</si>
  <si>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</si>
  <si>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</si>
  <si>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</si>
  <si>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</si>
  <si>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</si>
  <si>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</si>
  <si>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</si>
  <si>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</si>
  <si>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</si>
  <si>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</si>
  <si>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</si>
  <si>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</si>
  <si>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</si>
  <si>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</si>
  <si>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</si>
  <si>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</si>
  <si>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</si>
  <si>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</si>
  <si>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</si>
  <si>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</si>
  <si>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</si>
  <si>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</si>
  <si>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</si>
  <si>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</si>
  <si>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</si>
  <si>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</si>
  <si>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</si>
  <si>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</si>
  <si>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</si>
  <si>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</si>
  <si>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</si>
  <si>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</si>
  <si>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</si>
  <si>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</si>
  <si>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</si>
  <si>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</si>
  <si>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</si>
  <si>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</si>
  <si>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</si>
  <si>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</si>
  <si>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</si>
  <si>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</si>
  <si>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</si>
  <si>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</si>
  <si>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</si>
  <si>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</si>
  <si>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</si>
  <si>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</si>
  <si>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</si>
  <si>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</si>
  <si>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</si>
  <si>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</si>
  <si>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</si>
  <si>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</si>
  <si>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План на 2026 год</t>
  </si>
  <si>
    <t>Отчет за текущий период 2026 года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</si>
  <si>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</si>
  <si>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март 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</si>
</sst>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Normal="100" workbookViewId="0">
      <selection activeCell="B19" sqref="B19:C19"/>
    </sheetView>
  </sheetViews>
  <sheetFormatPr defaultColWidth="9.140625" defaultRowHeight="15" x14ac:dyDescent="0.25"/>
  <cols>
    <col min="1" max="1" width="48.710937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68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65</v>
      </c>
      <c r="C3" s="10" t="s">
        <v>66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31.5" x14ac:dyDescent="0.25">
      <c r="A5" s="5" t="s">
        <v>3</v>
      </c>
      <c r="B5" s="13">
        <f>SUM(B6:B17)</f>
        <v>1303340</v>
      </c>
      <c r="C5" s="13">
        <f>SUM(C6:C17)</f>
        <v>210643.44707000002</v>
      </c>
      <c r="D5" s="17">
        <f>C5/B5*100</f>
        <v>16.161818640569614</v>
      </c>
    </row>
    <row r="6" spans="1:4" ht="15.75" x14ac:dyDescent="0.25">
      <c r="A6" s="7" t="s">
        <v>4</v>
      </c>
      <c r="B6" s="14">
        <v>772766</v>
      </c>
      <c r="C6" s="14">
        <v>142980.02368000001</v>
      </c>
      <c r="D6" s="16">
        <f t="shared" ref="D6:D18" si="0">C6/B6*100</f>
        <v>18.502369886873907</v>
      </c>
    </row>
    <row r="7" spans="1:4" ht="47.25" x14ac:dyDescent="0.25">
      <c r="A7" s="7" t="s">
        <v>56</v>
      </c>
      <c r="B7" s="14">
        <v>34504</v>
      </c>
      <c r="C7" s="14">
        <v>7967.9340400000001</v>
      </c>
      <c r="D7" s="16">
        <f t="shared" si="0"/>
        <v>23.092783561326225</v>
      </c>
    </row>
    <row r="8" spans="1:4" ht="15.75" x14ac:dyDescent="0.25">
      <c r="A8" s="7" t="s">
        <v>5</v>
      </c>
      <c r="B8" s="14">
        <v>297741</v>
      </c>
      <c r="C8" s="14">
        <v>20067.491900000001</v>
      </c>
      <c r="D8" s="16">
        <f t="shared" si="0"/>
        <v>6.7399155306121772</v>
      </c>
    </row>
    <row r="9" spans="1:4" ht="15.75" x14ac:dyDescent="0.25">
      <c r="A9" s="7" t="s">
        <v>6</v>
      </c>
      <c r="B9" s="14">
        <v>24405</v>
      </c>
      <c r="C9" s="14">
        <v>2302.7788999999998</v>
      </c>
      <c r="D9" s="16"/>
    </row>
    <row r="10" spans="1:4" ht="31.5" x14ac:dyDescent="0.25">
      <c r="A10" s="7" t="s">
        <v>27</v>
      </c>
      <c r="B10" s="14">
        <v>4200</v>
      </c>
      <c r="C10" s="14">
        <v>650.99199999999996</v>
      </c>
      <c r="D10" s="16">
        <f t="shared" si="0"/>
        <v>15.499809523809525</v>
      </c>
    </row>
    <row r="11" spans="1:4" ht="15.75" x14ac:dyDescent="0.25">
      <c r="A11" s="7" t="s">
        <v>7</v>
      </c>
      <c r="B11" s="14">
        <v>52810</v>
      </c>
      <c r="C11" s="14">
        <v>9042.7095900000004</v>
      </c>
      <c r="D11" s="16">
        <f t="shared" si="0"/>
        <v>17.123100908918769</v>
      </c>
    </row>
    <row r="12" spans="1:4" ht="31.5" x14ac:dyDescent="0.25">
      <c r="A12" s="7" t="s">
        <v>8</v>
      </c>
      <c r="B12" s="14">
        <v>98069</v>
      </c>
      <c r="C12" s="14">
        <v>21147.127530000002</v>
      </c>
      <c r="D12" s="16">
        <f t="shared" si="0"/>
        <v>21.563519083502435</v>
      </c>
    </row>
    <row r="13" spans="1:4" ht="31.5" hidden="1" x14ac:dyDescent="0.25">
      <c r="A13" s="7" t="s">
        <v>9</v>
      </c>
      <c r="B13" s="14"/>
      <c r="C13" s="14"/>
      <c r="D13" s="16" t="e">
        <f t="shared" si="0"/>
        <v>#DIV/0!</v>
      </c>
    </row>
    <row r="14" spans="1:4" ht="31.5" x14ac:dyDescent="0.25">
      <c r="A14" s="7" t="s">
        <v>28</v>
      </c>
      <c r="B14" s="14">
        <v>740</v>
      </c>
      <c r="C14" s="14">
        <v>198.16255000000001</v>
      </c>
      <c r="D14" s="16">
        <f t="shared" si="0"/>
        <v>26.778722972972975</v>
      </c>
    </row>
    <row r="15" spans="1:4" ht="31.5" x14ac:dyDescent="0.25">
      <c r="A15" s="7" t="s">
        <v>10</v>
      </c>
      <c r="B15" s="14">
        <v>9668</v>
      </c>
      <c r="C15" s="14">
        <v>4611.3441400000002</v>
      </c>
      <c r="D15" s="16">
        <f t="shared" si="0"/>
        <v>47.696981175010343</v>
      </c>
    </row>
    <row r="16" spans="1:4" ht="15.75" x14ac:dyDescent="0.25">
      <c r="A16" s="7" t="s">
        <v>11</v>
      </c>
      <c r="B16" s="14">
        <v>2447</v>
      </c>
      <c r="C16" s="14">
        <v>1674.88274</v>
      </c>
      <c r="D16" s="16">
        <f t="shared" si="0"/>
        <v>68.446372701266853</v>
      </c>
    </row>
    <row r="17" spans="1:4" ht="15.75" x14ac:dyDescent="0.25">
      <c r="A17" s="7" t="s">
        <v>12</v>
      </c>
      <c r="B17" s="14">
        <v>5990</v>
      </c>
      <c r="C17" s="14">
        <v>0</v>
      </c>
      <c r="D17" s="16">
        <v>0</v>
      </c>
    </row>
    <row r="18" spans="1:4" s="6" customFormat="1" ht="15.75" x14ac:dyDescent="0.25">
      <c r="A18" s="5" t="s">
        <v>13</v>
      </c>
      <c r="B18" s="14">
        <v>1626138.62506</v>
      </c>
      <c r="C18" s="14">
        <v>308594.78605</v>
      </c>
      <c r="D18" s="16">
        <f t="shared" si="0"/>
        <v>18.977151227719823</v>
      </c>
    </row>
    <row r="19" spans="1:4" s="6" customFormat="1" ht="15.75" x14ac:dyDescent="0.25">
      <c r="A19" s="5" t="s">
        <v>14</v>
      </c>
      <c r="B19" s="15">
        <f>B18+B5</f>
        <v>2929478.62506</v>
      </c>
      <c r="C19" s="15">
        <f>C18+C5</f>
        <v>519238.23311999999</v>
      </c>
      <c r="D19" s="17">
        <f>C19/B19*100</f>
        <v>17.724595382885418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279915.15451000002</v>
      </c>
      <c r="C22" s="11">
        <f>C23+C24+C25+C26+C27</f>
        <v>47806.580170000001</v>
      </c>
      <c r="D22" s="17">
        <f t="shared" ref="D22:D29" si="1">C22/B22*100</f>
        <v>17.078953890041028</v>
      </c>
    </row>
    <row r="23" spans="1:4" ht="63" x14ac:dyDescent="0.25">
      <c r="A23" s="7" t="s">
        <v>29</v>
      </c>
      <c r="B23" s="12">
        <v>8007.0135099999998</v>
      </c>
      <c r="C23" s="12">
        <v>1113.6470200000001</v>
      </c>
      <c r="D23" s="18">
        <f t="shared" si="1"/>
        <v>13.908394417083979</v>
      </c>
    </row>
    <row r="24" spans="1:4" ht="78.75" x14ac:dyDescent="0.25">
      <c r="A24" s="7" t="s">
        <v>30</v>
      </c>
      <c r="B24" s="12">
        <v>164544.98649000001</v>
      </c>
      <c r="C24" s="12">
        <v>26987.589970000001</v>
      </c>
      <c r="D24" s="18">
        <f t="shared" si="1"/>
        <v>16.40134442603642</v>
      </c>
    </row>
    <row r="25" spans="1:4" ht="15.75" x14ac:dyDescent="0.25">
      <c r="A25" s="7" t="s">
        <v>61</v>
      </c>
      <c r="B25" s="12">
        <v>320.7</v>
      </c>
      <c r="C25" s="12">
        <v>202.95</v>
      </c>
      <c r="D25" s="18"/>
    </row>
    <row r="26" spans="1:4" ht="15.75" x14ac:dyDescent="0.25">
      <c r="A26" s="7" t="s">
        <v>31</v>
      </c>
      <c r="B26" s="12">
        <v>1200</v>
      </c>
      <c r="C26" s="12">
        <v>0</v>
      </c>
      <c r="D26" s="18">
        <f t="shared" si="1"/>
        <v>0</v>
      </c>
    </row>
    <row r="27" spans="1:4" ht="15.75" x14ac:dyDescent="0.25">
      <c r="A27" s="7" t="s">
        <v>32</v>
      </c>
      <c r="B27" s="12">
        <v>105842.45451</v>
      </c>
      <c r="C27" s="12">
        <v>19502.393179999999</v>
      </c>
      <c r="D27" s="18">
        <f t="shared" si="1"/>
        <v>18.425870101262074</v>
      </c>
    </row>
    <row r="28" spans="1:4" s="6" customFormat="1" ht="15.75" x14ac:dyDescent="0.25">
      <c r="A28" s="5" t="s">
        <v>17</v>
      </c>
      <c r="B28" s="11">
        <f>B29</f>
        <v>5206.7</v>
      </c>
      <c r="C28" s="11">
        <f>C29</f>
        <v>1301.675</v>
      </c>
      <c r="D28" s="17">
        <f t="shared" si="1"/>
        <v>25</v>
      </c>
    </row>
    <row r="29" spans="1:4" ht="31.5" x14ac:dyDescent="0.25">
      <c r="A29" s="7" t="s">
        <v>33</v>
      </c>
      <c r="B29" s="12">
        <v>5206.7</v>
      </c>
      <c r="C29" s="12">
        <v>1301.675</v>
      </c>
      <c r="D29" s="17">
        <f t="shared" si="1"/>
        <v>25</v>
      </c>
    </row>
    <row r="30" spans="1:4" s="6" customFormat="1" ht="31.5" x14ac:dyDescent="0.25">
      <c r="A30" s="5" t="s">
        <v>18</v>
      </c>
      <c r="B30" s="11">
        <f>B31</f>
        <v>10777</v>
      </c>
      <c r="C30" s="11">
        <f>C31</f>
        <v>1470.4467400000001</v>
      </c>
      <c r="D30" s="17">
        <f>C30/B30*100</f>
        <v>13.644304908601654</v>
      </c>
    </row>
    <row r="31" spans="1:4" ht="63" x14ac:dyDescent="0.25">
      <c r="A31" s="7" t="s">
        <v>60</v>
      </c>
      <c r="B31" s="12">
        <v>10777</v>
      </c>
      <c r="C31" s="12">
        <v>1470.4467400000001</v>
      </c>
      <c r="D31" s="16">
        <f t="shared" ref="D31:D64" si="2">C31/B31*100</f>
        <v>13.644304908601654</v>
      </c>
    </row>
    <row r="32" spans="1:4" s="6" customFormat="1" ht="15.75" x14ac:dyDescent="0.25">
      <c r="A32" s="5" t="s">
        <v>19</v>
      </c>
      <c r="B32" s="11">
        <f>SUM(B33:B36)</f>
        <v>201580.55919999999</v>
      </c>
      <c r="C32" s="11">
        <f>SUM(C33:C36)</f>
        <v>35920.608550000004</v>
      </c>
      <c r="D32" s="17">
        <f>C32/B32*100</f>
        <v>17.819480555345145</v>
      </c>
    </row>
    <row r="33" spans="1:4" ht="15.75" x14ac:dyDescent="0.25">
      <c r="A33" s="7" t="s">
        <v>34</v>
      </c>
      <c r="B33" s="12">
        <v>2878.8</v>
      </c>
      <c r="C33" s="12">
        <v>0</v>
      </c>
      <c r="D33" s="16">
        <f t="shared" si="2"/>
        <v>0</v>
      </c>
    </row>
    <row r="34" spans="1:4" ht="15.75" x14ac:dyDescent="0.25">
      <c r="A34" s="7" t="s">
        <v>35</v>
      </c>
      <c r="B34" s="12">
        <v>15000</v>
      </c>
      <c r="C34" s="12">
        <v>2279.7359999999999</v>
      </c>
      <c r="D34" s="16">
        <f t="shared" si="2"/>
        <v>15.198239999999998</v>
      </c>
    </row>
    <row r="35" spans="1:4" ht="15.75" x14ac:dyDescent="0.25">
      <c r="A35" s="7" t="s">
        <v>36</v>
      </c>
      <c r="B35" s="12">
        <v>167576.7592</v>
      </c>
      <c r="C35" s="12">
        <v>30774.040550000002</v>
      </c>
      <c r="D35" s="16">
        <f t="shared" si="2"/>
        <v>18.364145897625164</v>
      </c>
    </row>
    <row r="36" spans="1:4" ht="31.5" x14ac:dyDescent="0.25">
      <c r="A36" s="7" t="s">
        <v>37</v>
      </c>
      <c r="B36" s="12">
        <v>16125</v>
      </c>
      <c r="C36" s="12">
        <v>2866.8319999999999</v>
      </c>
      <c r="D36" s="16">
        <f t="shared" si="2"/>
        <v>17.778803100775193</v>
      </c>
    </row>
    <row r="37" spans="1:4" s="6" customFormat="1" ht="15.75" x14ac:dyDescent="0.25">
      <c r="A37" s="5" t="s">
        <v>20</v>
      </c>
      <c r="B37" s="11">
        <f>B38+B39+B40+B41</f>
        <v>45145.09087</v>
      </c>
      <c r="C37" s="11">
        <f>C38+C39+C40+C41</f>
        <v>7380.5497699999996</v>
      </c>
      <c r="D37" s="17">
        <f>C37/B37*100</f>
        <v>16.348510165264841</v>
      </c>
    </row>
    <row r="38" spans="1:4" ht="15.75" x14ac:dyDescent="0.25">
      <c r="A38" s="7" t="s">
        <v>38</v>
      </c>
      <c r="B38" s="12">
        <v>2000</v>
      </c>
      <c r="C38" s="12">
        <v>448.14846999999997</v>
      </c>
      <c r="D38" s="16">
        <f t="shared" si="2"/>
        <v>22.407423499999997</v>
      </c>
    </row>
    <row r="39" spans="1:4" ht="15.75" x14ac:dyDescent="0.25">
      <c r="A39" s="7" t="s">
        <v>39</v>
      </c>
      <c r="B39" s="12">
        <v>16000</v>
      </c>
      <c r="C39" s="12">
        <v>1697.4802999999999</v>
      </c>
      <c r="D39" s="16">
        <f t="shared" si="2"/>
        <v>10.609251875</v>
      </c>
    </row>
    <row r="40" spans="1:4" ht="15.75" x14ac:dyDescent="0.25">
      <c r="A40" s="7" t="s">
        <v>40</v>
      </c>
      <c r="B40" s="12">
        <v>20857.362870000001</v>
      </c>
      <c r="C40" s="12">
        <v>4452.4754999999996</v>
      </c>
      <c r="D40" s="16">
        <f t="shared" si="2"/>
        <v>21.347260091083601</v>
      </c>
    </row>
    <row r="41" spans="1:4" ht="31.5" x14ac:dyDescent="0.25">
      <c r="A41" s="7" t="s">
        <v>41</v>
      </c>
      <c r="B41" s="12">
        <v>6287.7280000000001</v>
      </c>
      <c r="C41" s="12">
        <v>782.44550000000004</v>
      </c>
      <c r="D41" s="16">
        <f t="shared" si="2"/>
        <v>12.444009982620113</v>
      </c>
    </row>
    <row r="42" spans="1:4" s="6" customFormat="1" ht="15.75" hidden="1" x14ac:dyDescent="0.25">
      <c r="A42" s="5" t="s">
        <v>58</v>
      </c>
      <c r="B42" s="11">
        <f>B43</f>
        <v>0</v>
      </c>
      <c r="C42" s="11">
        <f t="shared" ref="C42:D42" si="3">C43</f>
        <v>0</v>
      </c>
      <c r="D42" s="11">
        <f t="shared" si="3"/>
        <v>0</v>
      </c>
    </row>
    <row r="43" spans="1:4" ht="31.5" hidden="1" x14ac:dyDescent="0.25">
      <c r="A43" s="7" t="s">
        <v>59</v>
      </c>
      <c r="B43" s="12">
        <v>0</v>
      </c>
      <c r="C43" s="12">
        <v>0</v>
      </c>
      <c r="D43" s="16"/>
    </row>
    <row r="44" spans="1:4" s="6" customFormat="1" ht="15.75" x14ac:dyDescent="0.25">
      <c r="A44" s="5" t="s">
        <v>21</v>
      </c>
      <c r="B44" s="11">
        <f>SUM(B45:B49)</f>
        <v>1862689.1554</v>
      </c>
      <c r="C44" s="11">
        <f>SUM(C45:C49)</f>
        <v>384268.69081000006</v>
      </c>
      <c r="D44" s="17">
        <f>C44/B44*100</f>
        <v>20.629780857208079</v>
      </c>
    </row>
    <row r="45" spans="1:4" ht="15.75" x14ac:dyDescent="0.25">
      <c r="A45" s="7" t="s">
        <v>42</v>
      </c>
      <c r="B45" s="12">
        <v>547440.65341999999</v>
      </c>
      <c r="C45" s="12">
        <v>118350.28827</v>
      </c>
      <c r="D45" s="16">
        <f t="shared" si="2"/>
        <v>21.618834394310298</v>
      </c>
    </row>
    <row r="46" spans="1:4" ht="15.75" x14ac:dyDescent="0.25">
      <c r="A46" s="7" t="s">
        <v>43</v>
      </c>
      <c r="B46" s="12">
        <v>1006651.80918</v>
      </c>
      <c r="C46" s="12">
        <v>208545.62186000001</v>
      </c>
      <c r="D46" s="16">
        <f t="shared" si="2"/>
        <v>20.716758263204973</v>
      </c>
    </row>
    <row r="47" spans="1:4" ht="15.75" x14ac:dyDescent="0.25">
      <c r="A47" s="7" t="s">
        <v>57</v>
      </c>
      <c r="B47" s="12">
        <v>165200.93476</v>
      </c>
      <c r="C47" s="12">
        <v>34335.448279999997</v>
      </c>
      <c r="D47" s="16">
        <f t="shared" si="2"/>
        <v>20.784052057503015</v>
      </c>
    </row>
    <row r="48" spans="1:4" ht="31.5" x14ac:dyDescent="0.25">
      <c r="A48" s="7" t="s">
        <v>45</v>
      </c>
      <c r="B48" s="12">
        <v>33666</v>
      </c>
      <c r="C48" s="12">
        <v>7510.4780000000001</v>
      </c>
      <c r="D48" s="16">
        <f t="shared" si="2"/>
        <v>22.308792253311946</v>
      </c>
    </row>
    <row r="49" spans="1:4" ht="15.75" x14ac:dyDescent="0.25">
      <c r="A49" s="8" t="s">
        <v>44</v>
      </c>
      <c r="B49" s="12">
        <v>109729.75804</v>
      </c>
      <c r="C49" s="12">
        <v>15526.8544</v>
      </c>
      <c r="D49" s="16">
        <f t="shared" si="2"/>
        <v>14.150085334499659</v>
      </c>
    </row>
    <row r="50" spans="1:4" s="6" customFormat="1" ht="15.75" x14ac:dyDescent="0.25">
      <c r="A50" s="5" t="s">
        <v>63</v>
      </c>
      <c r="B50" s="11">
        <f>B51</f>
        <v>193478.15140999999</v>
      </c>
      <c r="C50" s="11">
        <f>C51</f>
        <v>34342.193200000002</v>
      </c>
      <c r="D50" s="17">
        <f>C50/B50*100</f>
        <v>17.749907650929217</v>
      </c>
    </row>
    <row r="51" spans="1:4" ht="15.75" x14ac:dyDescent="0.25">
      <c r="A51" s="7" t="s">
        <v>46</v>
      </c>
      <c r="B51" s="12">
        <v>193478.15140999999</v>
      </c>
      <c r="C51" s="12">
        <v>34342.193200000002</v>
      </c>
      <c r="D51" s="16">
        <f t="shared" si="2"/>
        <v>17.749907650929217</v>
      </c>
    </row>
    <row r="52" spans="1:4" s="6" customFormat="1" ht="15.75" x14ac:dyDescent="0.25">
      <c r="A52" s="5" t="s">
        <v>54</v>
      </c>
      <c r="B52" s="11">
        <f>B53+B54+B55+B56</f>
        <v>241790.06758</v>
      </c>
      <c r="C52" s="11">
        <f>C53+C54+C55+C56</f>
        <v>56873.834770000001</v>
      </c>
      <c r="D52" s="17">
        <f>C52/B52*100</f>
        <v>23.521989690987784</v>
      </c>
    </row>
    <row r="53" spans="1:4" ht="15.75" x14ac:dyDescent="0.25">
      <c r="A53" s="7" t="s">
        <v>47</v>
      </c>
      <c r="B53" s="12">
        <v>5385.3397999999997</v>
      </c>
      <c r="C53" s="12">
        <v>1277.5439100000001</v>
      </c>
      <c r="D53" s="16">
        <f t="shared" si="2"/>
        <v>23.722623965158153</v>
      </c>
    </row>
    <row r="54" spans="1:4" ht="15.75" x14ac:dyDescent="0.25">
      <c r="A54" s="7" t="s">
        <v>48</v>
      </c>
      <c r="B54" s="12">
        <v>67834.995999999999</v>
      </c>
      <c r="C54" s="12">
        <v>33870</v>
      </c>
      <c r="D54" s="16">
        <f t="shared" si="2"/>
        <v>49.929980094640236</v>
      </c>
    </row>
    <row r="55" spans="1:4" ht="15.75" x14ac:dyDescent="0.25">
      <c r="A55" s="7" t="s">
        <v>49</v>
      </c>
      <c r="B55" s="12">
        <v>162469.73178</v>
      </c>
      <c r="C55" s="12">
        <v>19684.290860000001</v>
      </c>
      <c r="D55" s="16">
        <f t="shared" si="2"/>
        <v>12.115666496362822</v>
      </c>
    </row>
    <row r="56" spans="1:4" ht="31.5" x14ac:dyDescent="0.25">
      <c r="A56" s="7" t="s">
        <v>67</v>
      </c>
      <c r="B56" s="12">
        <v>6100</v>
      </c>
      <c r="C56" s="12">
        <v>2042</v>
      </c>
      <c r="D56" s="16">
        <f t="shared" si="2"/>
        <v>33.475409836065573</v>
      </c>
    </row>
    <row r="57" spans="1:4" s="6" customFormat="1" ht="15.75" x14ac:dyDescent="0.25">
      <c r="A57" s="5" t="s">
        <v>22</v>
      </c>
      <c r="B57" s="11">
        <f>B58+B59</f>
        <v>98697.8</v>
      </c>
      <c r="C57" s="11">
        <f>C58+C59</f>
        <v>17905.703739999997</v>
      </c>
      <c r="D57" s="11">
        <f>C57/B57*100</f>
        <v>18.14194818932134</v>
      </c>
    </row>
    <row r="58" spans="1:4" ht="15.75" x14ac:dyDescent="0.25">
      <c r="A58" s="7" t="s">
        <v>50</v>
      </c>
      <c r="B58" s="12">
        <v>37784</v>
      </c>
      <c r="C58" s="12">
        <v>6488.1725399999996</v>
      </c>
      <c r="D58" s="16">
        <f>C58/B58*100</f>
        <v>17.171746082998094</v>
      </c>
    </row>
    <row r="59" spans="1:4" ht="15.75" x14ac:dyDescent="0.25">
      <c r="A59" s="7" t="s">
        <v>62</v>
      </c>
      <c r="B59" s="12">
        <v>60913.8</v>
      </c>
      <c r="C59" s="12">
        <v>11417.531199999999</v>
      </c>
      <c r="D59" s="16"/>
    </row>
    <row r="60" spans="1:4" s="6" customFormat="1" ht="15.75" x14ac:dyDescent="0.25">
      <c r="A60" s="5" t="s">
        <v>23</v>
      </c>
      <c r="B60" s="11">
        <f>B61+B62</f>
        <v>7350</v>
      </c>
      <c r="C60" s="11">
        <f>C61+C62</f>
        <v>1116.57</v>
      </c>
      <c r="D60" s="16">
        <f t="shared" si="2"/>
        <v>15.19142857142857</v>
      </c>
    </row>
    <row r="61" spans="1:4" ht="15.75" x14ac:dyDescent="0.25">
      <c r="A61" s="7" t="s">
        <v>51</v>
      </c>
      <c r="B61" s="12">
        <v>5600</v>
      </c>
      <c r="C61" s="12">
        <v>933.24</v>
      </c>
      <c r="D61" s="16">
        <f t="shared" si="2"/>
        <v>16.664999999999999</v>
      </c>
    </row>
    <row r="62" spans="1:4" ht="15.75" x14ac:dyDescent="0.25">
      <c r="A62" s="7" t="s">
        <v>52</v>
      </c>
      <c r="B62" s="12">
        <v>1750</v>
      </c>
      <c r="C62" s="12">
        <v>183.33</v>
      </c>
      <c r="D62" s="16">
        <f t="shared" si="2"/>
        <v>10.476000000000001</v>
      </c>
    </row>
    <row r="63" spans="1:4" s="6" customFormat="1" ht="47.25" x14ac:dyDescent="0.25">
      <c r="A63" s="5" t="s">
        <v>64</v>
      </c>
      <c r="B63" s="11">
        <f>B64+B65</f>
        <v>120950</v>
      </c>
      <c r="C63" s="11">
        <f>C64+C65</f>
        <v>31703.733</v>
      </c>
      <c r="D63" s="17">
        <f>C63/B63*100</f>
        <v>26.212263745349318</v>
      </c>
    </row>
    <row r="64" spans="1:4" s="6" customFormat="1" ht="47.25" x14ac:dyDescent="0.25">
      <c r="A64" s="7" t="s">
        <v>53</v>
      </c>
      <c r="B64" s="12">
        <v>120950</v>
      </c>
      <c r="C64" s="12">
        <v>31703.733</v>
      </c>
      <c r="D64" s="16">
        <f t="shared" si="2"/>
        <v>26.212263745349318</v>
      </c>
    </row>
    <row r="65" spans="1:4" s="6" customFormat="1" ht="31.5" x14ac:dyDescent="0.25">
      <c r="A65" s="7" t="s">
        <v>55</v>
      </c>
      <c r="B65" s="12"/>
      <c r="C65" s="12"/>
      <c r="D65" s="16"/>
    </row>
    <row r="66" spans="1:4" ht="15.75" x14ac:dyDescent="0.25">
      <c r="A66" s="5" t="s">
        <v>24</v>
      </c>
      <c r="B66" s="11">
        <f>B63+B60+B57+B52+B50+B44+B37+B32+B30+B28+B22+B42</f>
        <v>3067579.6789700007</v>
      </c>
      <c r="C66" s="11">
        <f>C63+C60+C57+C52+C50+C44+C37+C32+C30+C28+C22+C42</f>
        <v>620090.5857500002</v>
      </c>
      <c r="D66" s="17">
        <f>C66/B66*100</f>
        <v>20.214326949714557</v>
      </c>
    </row>
    <row r="67" spans="1:4" ht="15.75" x14ac:dyDescent="0.25">
      <c r="A67" s="5" t="s">
        <v>25</v>
      </c>
      <c r="B67" s="11">
        <f>B19-B66</f>
        <v>-138101.05391000072</v>
      </c>
      <c r="C67" s="11">
        <f>C19-C66</f>
        <v>-100852.35263000021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2026-04-15T11:41:50Z</dcterms:modified>
</cp:coreProperties>
</file>