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A44C4DC-8D49-406D-8C6B-EB53ABB4F9D4}" xr6:coauthVersionLast="45" xr6:coauthVersionMax="45" xr10:uidLastSave="{00000000-0000-0000-0000-000000000000}"/>
  <bookViews>
    <workbookView xWindow="10605" yWindow="165" windowWidth="15015" windowHeight="15435" xr2:uid="{00000000-000D-0000-FFFF-FFFF00000000}"/>
  </bookViews>
  <sheets>
    <sheet name="район3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2" i="3" l="1"/>
  <c r="B52" i="3"/>
  <c r="D56" i="3"/>
  <c r="B60" i="3" l="1"/>
  <c r="C22" i="3" l="1"/>
  <c r="B22" i="3"/>
  <c r="D58" i="3" l="1"/>
  <c r="C57" i="3"/>
  <c r="B57" i="3"/>
  <c r="D57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2" i="3"/>
  <c r="D61" i="3"/>
  <c r="C5" i="3"/>
  <c r="B5" i="3"/>
  <c r="C44" i="3"/>
  <c r="B44" i="3"/>
  <c r="C32" i="3"/>
  <c r="B32" i="3"/>
  <c r="D32" i="3" l="1"/>
  <c r="D44" i="3"/>
  <c r="D5" i="3"/>
  <c r="C19" i="3"/>
  <c r="B19" i="3"/>
  <c r="C63" i="3"/>
  <c r="B63" i="3"/>
  <c r="D64" i="3"/>
  <c r="B37" i="3"/>
  <c r="C28" i="3"/>
  <c r="B28" i="3"/>
  <c r="C60" i="3"/>
  <c r="C50" i="3"/>
  <c r="B50" i="3"/>
  <c r="C37" i="3"/>
  <c r="C30" i="3"/>
  <c r="B30" i="3"/>
  <c r="D28" i="3" l="1"/>
  <c r="B66" i="3"/>
  <c r="B67" i="3" s="1"/>
  <c r="C66" i="3"/>
  <c r="C67" i="3" s="1"/>
  <c r="D60" i="3"/>
  <c r="D30" i="3"/>
  <c r="D37" i="3"/>
  <c r="D63" i="3"/>
  <c r="D52" i="3"/>
  <c r="D50" i="3"/>
  <c r="D19" i="3"/>
  <c r="D66" i="3" l="1"/>
</calcChain>
</file>

<file path=xl/sharedStrings.xml><?xml version="1.0" encoding="utf-8"?>
<sst xmlns="http://schemas.openxmlformats.org/spreadsheetml/2006/main" count="69" uniqueCount="69">
  <si>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</si>
  <si>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</si>
  <si>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</si>
  <si>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</si>
  <si>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</si>
  <si>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</si>
  <si>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</si>
  <si>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</si>
  <si>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</si>
  <si>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</si>
  <si>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</si>
  <si>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</si>
  <si>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</si>
  <si>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</si>
  <si>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</si>
  <si>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</si>
  <si>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</si>
  <si>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</si>
  <si>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</si>
  <si>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</si>
  <si>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</si>
  <si>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</si>
  <si>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</si>
  <si>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</si>
  <si>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</si>
  <si>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</si>
  <si>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</si>
  <si>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</si>
  <si>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</si>
  <si>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</si>
  <si>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</si>
  <si>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</si>
  <si>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</si>
  <si>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</si>
  <si>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</si>
  <si>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</si>
  <si>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</si>
  <si>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</si>
  <si>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</si>
  <si>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</si>
  <si>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</si>
  <si>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</si>
  <si>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</si>
  <si>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</si>
  <si>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</si>
  <si>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</si>
  <si>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</si>
  <si>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</si>
  <si>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</si>
  <si>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</si>
  <si>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</si>
  <si>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</si>
  <si>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</si>
  <si>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</si>
  <si>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</si>
  <si>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</si>
  <si>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</si>
  <si>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</si>
  <si>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</si>
  <si>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</si>
  <si>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</si>
  <si>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</si>
  <si>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</si>
  <si>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</si>
  <si>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</si>
  <si>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План на 2026 год</t>
  </si>
  <si>
    <t>Отчет за текущий период 2026 года</t>
  </si>
  <si>
    <t>1006 - Другие вопросы в области социальной политики</t>
  </si>
  <si>
    <t>Отчет об исполнении  бюджета муниципального  района Мелеузовский район Республики Башкортостан за февраль 2026года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</si>
</sst>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164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topLeftCell="A14" zoomScaleNormal="100" workbookViewId="0">
      <selection activeCell="B19" sqref="B19:C19"/>
    </sheetView>
  </sheetViews>
  <sheetFormatPr defaultColWidth="9.140625" defaultRowHeight="15" x14ac:dyDescent="0.25"/>
  <cols>
    <col min="1" max="1" width="48.710937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19" t="s">
        <v>68</v>
      </c>
      <c r="B1" s="19"/>
      <c r="C1" s="19"/>
      <c r="D1" s="19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65</v>
      </c>
      <c r="C3" s="10" t="s">
        <v>66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6"/>
    </row>
    <row r="5" spans="1:4" s="6" customFormat="1" ht="31.5" x14ac:dyDescent="0.25">
      <c r="A5" s="5" t="s">
        <v>3</v>
      </c>
      <c r="B5" s="13">
        <f>SUM(B6:B17)</f>
        <v>1301000</v>
      </c>
      <c r="C5" s="13">
        <f>SUM(C6:C17)</f>
        <v>115350.31878</v>
      </c>
      <c r="D5" s="17">
        <f>C5/B5*100</f>
        <v>8.8662812282859349</v>
      </c>
    </row>
    <row r="6" spans="1:4" ht="15.75" x14ac:dyDescent="0.25">
      <c r="A6" s="7" t="s">
        <v>4</v>
      </c>
      <c r="B6" s="14">
        <v>772766</v>
      </c>
      <c r="C6" s="14">
        <v>88692.418290000001</v>
      </c>
      <c r="D6" s="16">
        <f t="shared" ref="D6:D18" si="0">C6/B6*100</f>
        <v>11.477267153316786</v>
      </c>
    </row>
    <row r="7" spans="1:4" ht="47.25" x14ac:dyDescent="0.25">
      <c r="A7" s="7" t="s">
        <v>56</v>
      </c>
      <c r="B7" s="14">
        <v>34504</v>
      </c>
      <c r="C7" s="14">
        <v>2839.7446399999999</v>
      </c>
      <c r="D7" s="16">
        <f t="shared" si="0"/>
        <v>8.2301896591699517</v>
      </c>
    </row>
    <row r="8" spans="1:4" ht="15.75" x14ac:dyDescent="0.25">
      <c r="A8" s="7" t="s">
        <v>5</v>
      </c>
      <c r="B8" s="14">
        <v>297741</v>
      </c>
      <c r="C8" s="14">
        <v>-2058.9114800000002</v>
      </c>
      <c r="D8" s="16">
        <f t="shared" si="0"/>
        <v>-0.69151090377207036</v>
      </c>
    </row>
    <row r="9" spans="1:4" ht="15.75" x14ac:dyDescent="0.25">
      <c r="A9" s="7" t="s">
        <v>6</v>
      </c>
      <c r="B9" s="14">
        <v>24405</v>
      </c>
      <c r="C9" s="14">
        <v>451.54944</v>
      </c>
      <c r="D9" s="16"/>
    </row>
    <row r="10" spans="1:4" ht="31.5" x14ac:dyDescent="0.25">
      <c r="A10" s="7" t="s">
        <v>27</v>
      </c>
      <c r="B10" s="14">
        <v>4200</v>
      </c>
      <c r="C10" s="14">
        <v>650.99199999999996</v>
      </c>
      <c r="D10" s="16">
        <f t="shared" si="0"/>
        <v>15.499809523809525</v>
      </c>
    </row>
    <row r="11" spans="1:4" ht="15.75" x14ac:dyDescent="0.25">
      <c r="A11" s="7" t="s">
        <v>7</v>
      </c>
      <c r="B11" s="14">
        <v>52810</v>
      </c>
      <c r="C11" s="14">
        <v>5736.7556500000001</v>
      </c>
      <c r="D11" s="16">
        <f t="shared" si="0"/>
        <v>10.863010130657072</v>
      </c>
    </row>
    <row r="12" spans="1:4" ht="31.5" x14ac:dyDescent="0.25">
      <c r="A12" s="7" t="s">
        <v>8</v>
      </c>
      <c r="B12" s="14">
        <v>98069</v>
      </c>
      <c r="C12" s="14">
        <v>14445.96328</v>
      </c>
      <c r="D12" s="16">
        <f t="shared" si="0"/>
        <v>14.730407447817354</v>
      </c>
    </row>
    <row r="13" spans="1:4" ht="31.5" hidden="1" x14ac:dyDescent="0.25">
      <c r="A13" s="7" t="s">
        <v>9</v>
      </c>
      <c r="B13" s="14"/>
      <c r="C13" s="14"/>
      <c r="D13" s="16" t="e">
        <f t="shared" si="0"/>
        <v>#DIV/0!</v>
      </c>
    </row>
    <row r="14" spans="1:4" ht="31.5" x14ac:dyDescent="0.25">
      <c r="A14" s="7" t="s">
        <v>28</v>
      </c>
      <c r="B14" s="14">
        <v>740</v>
      </c>
      <c r="C14" s="14">
        <v>198.16255000000001</v>
      </c>
      <c r="D14" s="16">
        <f t="shared" si="0"/>
        <v>26.778722972972975</v>
      </c>
    </row>
    <row r="15" spans="1:4" ht="31.5" x14ac:dyDescent="0.25">
      <c r="A15" s="7" t="s">
        <v>10</v>
      </c>
      <c r="B15" s="14">
        <v>9668</v>
      </c>
      <c r="C15" s="14">
        <v>4222.08079</v>
      </c>
      <c r="D15" s="16">
        <f t="shared" si="0"/>
        <v>43.670674286305342</v>
      </c>
    </row>
    <row r="16" spans="1:4" ht="15.75" x14ac:dyDescent="0.25">
      <c r="A16" s="7" t="s">
        <v>11</v>
      </c>
      <c r="B16" s="14">
        <v>2447</v>
      </c>
      <c r="C16" s="14">
        <v>169.05662000000001</v>
      </c>
      <c r="D16" s="16">
        <f t="shared" si="0"/>
        <v>6.9087298733142619</v>
      </c>
    </row>
    <row r="17" spans="1:4" ht="15.75" x14ac:dyDescent="0.25">
      <c r="A17" s="7" t="s">
        <v>12</v>
      </c>
      <c r="B17" s="14">
        <v>3650</v>
      </c>
      <c r="C17" s="14">
        <v>2.5070000000000001</v>
      </c>
      <c r="D17" s="16">
        <v>0</v>
      </c>
    </row>
    <row r="18" spans="1:4" s="6" customFormat="1" ht="15.75" x14ac:dyDescent="0.25">
      <c r="A18" s="5" t="s">
        <v>13</v>
      </c>
      <c r="B18" s="14">
        <v>1602275.93506</v>
      </c>
      <c r="C18" s="14">
        <v>186714.51800000001</v>
      </c>
      <c r="D18" s="16">
        <f t="shared" si="0"/>
        <v>11.653081339763625</v>
      </c>
    </row>
    <row r="19" spans="1:4" s="6" customFormat="1" ht="15.75" x14ac:dyDescent="0.25">
      <c r="A19" s="5" t="s">
        <v>14</v>
      </c>
      <c r="B19" s="15">
        <f>B18+B5</f>
        <v>2903275.93506</v>
      </c>
      <c r="C19" s="15">
        <f>C18+C5</f>
        <v>302064.83678000001</v>
      </c>
      <c r="D19" s="17">
        <f>C19/B19*100</f>
        <v>10.404275843445017</v>
      </c>
    </row>
    <row r="20" spans="1:4" ht="15.75" x14ac:dyDescent="0.25">
      <c r="A20" s="7"/>
      <c r="B20" s="12"/>
      <c r="C20" s="12"/>
      <c r="D20" s="16"/>
    </row>
    <row r="21" spans="1:4" s="6" customFormat="1" ht="15.75" x14ac:dyDescent="0.25">
      <c r="A21" s="5" t="s">
        <v>15</v>
      </c>
      <c r="B21" s="11"/>
      <c r="C21" s="11"/>
      <c r="D21" s="16"/>
    </row>
    <row r="22" spans="1:4" s="6" customFormat="1" ht="15.75" x14ac:dyDescent="0.25">
      <c r="A22" s="5" t="s">
        <v>16</v>
      </c>
      <c r="B22" s="11">
        <f>B23+B24+B25+B26+B27</f>
        <v>279915.15451000002</v>
      </c>
      <c r="C22" s="11">
        <f>C23+C24+C25+C26+C27</f>
        <v>31212.16588</v>
      </c>
      <c r="D22" s="17">
        <f t="shared" ref="D22:D29" si="1">C22/B22*100</f>
        <v>11.150580944657264</v>
      </c>
    </row>
    <row r="23" spans="1:4" ht="63" x14ac:dyDescent="0.25">
      <c r="A23" s="7" t="s">
        <v>29</v>
      </c>
      <c r="B23" s="12">
        <v>8007.0135099999998</v>
      </c>
      <c r="C23" s="12">
        <v>756.90949000000001</v>
      </c>
      <c r="D23" s="18">
        <f t="shared" si="1"/>
        <v>9.453081215045934</v>
      </c>
    </row>
    <row r="24" spans="1:4" ht="78.75" x14ac:dyDescent="0.25">
      <c r="A24" s="7" t="s">
        <v>30</v>
      </c>
      <c r="B24" s="12">
        <v>164544.98649000001</v>
      </c>
      <c r="C24" s="12">
        <v>17735.747510000001</v>
      </c>
      <c r="D24" s="18">
        <f t="shared" si="1"/>
        <v>10.778661743715823</v>
      </c>
    </row>
    <row r="25" spans="1:4" ht="15.75" x14ac:dyDescent="0.25">
      <c r="A25" s="7" t="s">
        <v>61</v>
      </c>
      <c r="B25" s="12">
        <v>320.7</v>
      </c>
      <c r="C25" s="12">
        <v>0</v>
      </c>
      <c r="D25" s="18"/>
    </row>
    <row r="26" spans="1:4" ht="15.75" x14ac:dyDescent="0.25">
      <c r="A26" s="7" t="s">
        <v>31</v>
      </c>
      <c r="B26" s="12">
        <v>1200</v>
      </c>
      <c r="C26" s="12">
        <v>0</v>
      </c>
      <c r="D26" s="18">
        <f t="shared" si="1"/>
        <v>0</v>
      </c>
    </row>
    <row r="27" spans="1:4" ht="15.75" x14ac:dyDescent="0.25">
      <c r="A27" s="7" t="s">
        <v>32</v>
      </c>
      <c r="B27" s="12">
        <v>105842.45451</v>
      </c>
      <c r="C27" s="12">
        <v>12719.508879999999</v>
      </c>
      <c r="D27" s="18">
        <f t="shared" si="1"/>
        <v>12.017397875819537</v>
      </c>
    </row>
    <row r="28" spans="1:4" s="6" customFormat="1" ht="15.75" x14ac:dyDescent="0.25">
      <c r="A28" s="5" t="s">
        <v>17</v>
      </c>
      <c r="B28" s="11">
        <f>B29</f>
        <v>5206.7</v>
      </c>
      <c r="C28" s="11">
        <f>C29</f>
        <v>1301.675</v>
      </c>
      <c r="D28" s="17">
        <f t="shared" si="1"/>
        <v>25</v>
      </c>
    </row>
    <row r="29" spans="1:4" ht="31.5" x14ac:dyDescent="0.25">
      <c r="A29" s="7" t="s">
        <v>33</v>
      </c>
      <c r="B29" s="12">
        <v>5206.7</v>
      </c>
      <c r="C29" s="12">
        <v>1301.675</v>
      </c>
      <c r="D29" s="17">
        <f t="shared" si="1"/>
        <v>25</v>
      </c>
    </row>
    <row r="30" spans="1:4" s="6" customFormat="1" ht="31.5" x14ac:dyDescent="0.25">
      <c r="A30" s="5" t="s">
        <v>18</v>
      </c>
      <c r="B30" s="11">
        <f>B31</f>
        <v>10777</v>
      </c>
      <c r="C30" s="11">
        <f>C31</f>
        <v>878.58267000000001</v>
      </c>
      <c r="D30" s="17">
        <f>C30/B30*100</f>
        <v>8.152386285608241</v>
      </c>
    </row>
    <row r="31" spans="1:4" ht="63" x14ac:dyDescent="0.25">
      <c r="A31" s="7" t="s">
        <v>60</v>
      </c>
      <c r="B31" s="12">
        <v>10777</v>
      </c>
      <c r="C31" s="12">
        <v>878.58267000000001</v>
      </c>
      <c r="D31" s="16">
        <f t="shared" ref="D31:D64" si="2">C31/B31*100</f>
        <v>8.152386285608241</v>
      </c>
    </row>
    <row r="32" spans="1:4" s="6" customFormat="1" ht="15.75" x14ac:dyDescent="0.25">
      <c r="A32" s="5" t="s">
        <v>19</v>
      </c>
      <c r="B32" s="11">
        <f>SUM(B33:B36)</f>
        <v>181383.5092</v>
      </c>
      <c r="C32" s="11">
        <f>SUM(C33:C36)</f>
        <v>6232.2407200000007</v>
      </c>
      <c r="D32" s="17">
        <f>C32/B32*100</f>
        <v>3.4359467117421945</v>
      </c>
    </row>
    <row r="33" spans="1:4" ht="15.75" x14ac:dyDescent="0.25">
      <c r="A33" s="7" t="s">
        <v>34</v>
      </c>
      <c r="B33" s="12">
        <v>2878.8</v>
      </c>
      <c r="C33" s="12">
        <v>0</v>
      </c>
      <c r="D33" s="16">
        <f t="shared" si="2"/>
        <v>0</v>
      </c>
    </row>
    <row r="34" spans="1:4" ht="15.75" x14ac:dyDescent="0.25">
      <c r="A34" s="7" t="s">
        <v>35</v>
      </c>
      <c r="B34" s="12">
        <v>15000</v>
      </c>
      <c r="C34" s="12">
        <v>1162.5930000000001</v>
      </c>
      <c r="D34" s="16">
        <f t="shared" si="2"/>
        <v>7.7506200000000014</v>
      </c>
    </row>
    <row r="35" spans="1:4" ht="15.75" x14ac:dyDescent="0.25">
      <c r="A35" s="7" t="s">
        <v>36</v>
      </c>
      <c r="B35" s="12">
        <v>147379.70920000001</v>
      </c>
      <c r="C35" s="12">
        <v>3337.8157200000001</v>
      </c>
      <c r="D35" s="16">
        <f t="shared" si="2"/>
        <v>2.2647729040301297</v>
      </c>
    </row>
    <row r="36" spans="1:4" ht="31.5" x14ac:dyDescent="0.25">
      <c r="A36" s="7" t="s">
        <v>37</v>
      </c>
      <c r="B36" s="12">
        <v>16125</v>
      </c>
      <c r="C36" s="12">
        <v>1731.8320000000001</v>
      </c>
      <c r="D36" s="16">
        <f t="shared" si="2"/>
        <v>10.740043410852714</v>
      </c>
    </row>
    <row r="37" spans="1:4" s="6" customFormat="1" ht="15.75" x14ac:dyDescent="0.25">
      <c r="A37" s="5" t="s">
        <v>20</v>
      </c>
      <c r="B37" s="11">
        <f>B38+B39+B40+B41</f>
        <v>41145.09087</v>
      </c>
      <c r="C37" s="11">
        <f>C38+C39+C40+C41</f>
        <v>3965.0179699999999</v>
      </c>
      <c r="D37" s="17">
        <f>C37/B37*100</f>
        <v>9.6366732607972008</v>
      </c>
    </row>
    <row r="38" spans="1:4" ht="15.75" x14ac:dyDescent="0.25">
      <c r="A38" s="7" t="s">
        <v>38</v>
      </c>
      <c r="B38" s="12">
        <v>2000</v>
      </c>
      <c r="C38" s="12">
        <v>447.70096999999998</v>
      </c>
      <c r="D38" s="16">
        <f t="shared" si="2"/>
        <v>22.3850485</v>
      </c>
    </row>
    <row r="39" spans="1:4" ht="15.75" x14ac:dyDescent="0.25">
      <c r="A39" s="7" t="s">
        <v>39</v>
      </c>
      <c r="B39" s="12">
        <v>12000</v>
      </c>
      <c r="C39" s="12">
        <v>549</v>
      </c>
      <c r="D39" s="16">
        <f t="shared" si="2"/>
        <v>4.5750000000000002</v>
      </c>
    </row>
    <row r="40" spans="1:4" ht="15.75" x14ac:dyDescent="0.25">
      <c r="A40" s="7" t="s">
        <v>40</v>
      </c>
      <c r="B40" s="12">
        <v>20857.362870000001</v>
      </c>
      <c r="C40" s="12">
        <v>2968.317</v>
      </c>
      <c r="D40" s="16">
        <f t="shared" si="2"/>
        <v>14.231506727389071</v>
      </c>
    </row>
    <row r="41" spans="1:4" ht="31.5" x14ac:dyDescent="0.25">
      <c r="A41" s="7" t="s">
        <v>41</v>
      </c>
      <c r="B41" s="12">
        <v>6287.7280000000001</v>
      </c>
      <c r="C41" s="12">
        <v>0</v>
      </c>
      <c r="D41" s="16">
        <f t="shared" si="2"/>
        <v>0</v>
      </c>
    </row>
    <row r="42" spans="1:4" s="6" customFormat="1" ht="15.75" hidden="1" x14ac:dyDescent="0.25">
      <c r="A42" s="5" t="s">
        <v>58</v>
      </c>
      <c r="B42" s="11">
        <f>B43</f>
        <v>0</v>
      </c>
      <c r="C42" s="11">
        <f t="shared" ref="C42:D42" si="3">C43</f>
        <v>0</v>
      </c>
      <c r="D42" s="11">
        <f t="shared" si="3"/>
        <v>0</v>
      </c>
    </row>
    <row r="43" spans="1:4" ht="31.5" hidden="1" x14ac:dyDescent="0.25">
      <c r="A43" s="7" t="s">
        <v>59</v>
      </c>
      <c r="B43" s="12">
        <v>0</v>
      </c>
      <c r="C43" s="12">
        <v>0</v>
      </c>
      <c r="D43" s="16"/>
    </row>
    <row r="44" spans="1:4" s="6" customFormat="1" ht="15.75" x14ac:dyDescent="0.25">
      <c r="A44" s="5" t="s">
        <v>21</v>
      </c>
      <c r="B44" s="11">
        <f>SUM(B45:B49)</f>
        <v>1862689.1554</v>
      </c>
      <c r="C44" s="11">
        <f>SUM(C45:C49)</f>
        <v>241084.69456999999</v>
      </c>
      <c r="D44" s="17">
        <f>C44/B44*100</f>
        <v>12.942830201758953</v>
      </c>
    </row>
    <row r="45" spans="1:4" ht="15.75" x14ac:dyDescent="0.25">
      <c r="A45" s="7" t="s">
        <v>42</v>
      </c>
      <c r="B45" s="12">
        <v>547440.65341999999</v>
      </c>
      <c r="C45" s="12">
        <v>74764.120680000007</v>
      </c>
      <c r="D45" s="16">
        <f t="shared" si="2"/>
        <v>13.657027517581982</v>
      </c>
    </row>
    <row r="46" spans="1:4" ht="15.75" x14ac:dyDescent="0.25">
      <c r="A46" s="7" t="s">
        <v>43</v>
      </c>
      <c r="B46" s="12">
        <v>1006651.80918</v>
      </c>
      <c r="C46" s="12">
        <v>125457.40832</v>
      </c>
      <c r="D46" s="16">
        <f t="shared" si="2"/>
        <v>12.462840395846037</v>
      </c>
    </row>
    <row r="47" spans="1:4" ht="15.75" x14ac:dyDescent="0.25">
      <c r="A47" s="7" t="s">
        <v>57</v>
      </c>
      <c r="B47" s="12">
        <v>165200.93476</v>
      </c>
      <c r="C47" s="12">
        <v>25298.740389999999</v>
      </c>
      <c r="D47" s="16">
        <f t="shared" si="2"/>
        <v>15.3139208484222</v>
      </c>
    </row>
    <row r="48" spans="1:4" ht="31.5" x14ac:dyDescent="0.25">
      <c r="A48" s="7" t="s">
        <v>45</v>
      </c>
      <c r="B48" s="12">
        <v>33666</v>
      </c>
      <c r="C48" s="12">
        <v>4877.4780000000001</v>
      </c>
      <c r="D48" s="16">
        <f t="shared" si="2"/>
        <v>14.487845303867402</v>
      </c>
    </row>
    <row r="49" spans="1:4" ht="15.75" x14ac:dyDescent="0.25">
      <c r="A49" s="8" t="s">
        <v>44</v>
      </c>
      <c r="B49" s="12">
        <v>109729.75804</v>
      </c>
      <c r="C49" s="12">
        <v>10686.947179999999</v>
      </c>
      <c r="D49" s="16">
        <f t="shared" si="2"/>
        <v>9.7393335872519327</v>
      </c>
    </row>
    <row r="50" spans="1:4" s="6" customFormat="1" ht="15.75" x14ac:dyDescent="0.25">
      <c r="A50" s="5" t="s">
        <v>63</v>
      </c>
      <c r="B50" s="11">
        <f>B51</f>
        <v>193478.15140999999</v>
      </c>
      <c r="C50" s="11">
        <f>C51</f>
        <v>29906.331999999999</v>
      </c>
      <c r="D50" s="17">
        <f>C50/B50*100</f>
        <v>15.457214048228849</v>
      </c>
    </row>
    <row r="51" spans="1:4" ht="15.75" x14ac:dyDescent="0.25">
      <c r="A51" s="7" t="s">
        <v>46</v>
      </c>
      <c r="B51" s="12">
        <v>193478.15140999999</v>
      </c>
      <c r="C51" s="12">
        <v>29906.331999999999</v>
      </c>
      <c r="D51" s="16">
        <f t="shared" si="2"/>
        <v>15.457214048228849</v>
      </c>
    </row>
    <row r="52" spans="1:4" s="6" customFormat="1" ht="15.75" x14ac:dyDescent="0.25">
      <c r="A52" s="5" t="s">
        <v>54</v>
      </c>
      <c r="B52" s="11">
        <f>B53+B54+B55+B56</f>
        <v>242124.42758000002</v>
      </c>
      <c r="C52" s="11">
        <f>C53+C54+C55+C56</f>
        <v>37996.976890000005</v>
      </c>
      <c r="D52" s="17">
        <f>C52/B52*100</f>
        <v>15.693161268267932</v>
      </c>
    </row>
    <row r="53" spans="1:4" ht="15.75" x14ac:dyDescent="0.25">
      <c r="A53" s="7" t="s">
        <v>47</v>
      </c>
      <c r="B53" s="12">
        <v>5385.3397999999997</v>
      </c>
      <c r="C53" s="12">
        <v>851.69593999999995</v>
      </c>
      <c r="D53" s="16">
        <f t="shared" si="2"/>
        <v>15.815082643438766</v>
      </c>
    </row>
    <row r="54" spans="1:4" ht="15.75" x14ac:dyDescent="0.25">
      <c r="A54" s="7" t="s">
        <v>48</v>
      </c>
      <c r="B54" s="12">
        <v>71651.714000000007</v>
      </c>
      <c r="C54" s="12">
        <v>29000</v>
      </c>
      <c r="D54" s="16">
        <f t="shared" si="2"/>
        <v>40.473560758085981</v>
      </c>
    </row>
    <row r="55" spans="1:4" ht="15.75" x14ac:dyDescent="0.25">
      <c r="A55" s="7" t="s">
        <v>49</v>
      </c>
      <c r="B55" s="12">
        <v>158987.37377999999</v>
      </c>
      <c r="C55" s="12">
        <v>6536.2809500000003</v>
      </c>
      <c r="D55" s="16">
        <f t="shared" si="2"/>
        <v>4.1111949927826537</v>
      </c>
    </row>
    <row r="56" spans="1:4" ht="31.5" x14ac:dyDescent="0.25">
      <c r="A56" s="7" t="s">
        <v>67</v>
      </c>
      <c r="B56" s="12">
        <v>6100</v>
      </c>
      <c r="C56" s="12">
        <v>1609</v>
      </c>
      <c r="D56" s="16">
        <f t="shared" si="2"/>
        <v>26.377049180327866</v>
      </c>
    </row>
    <row r="57" spans="1:4" s="6" customFormat="1" ht="15.75" x14ac:dyDescent="0.25">
      <c r="A57" s="5" t="s">
        <v>22</v>
      </c>
      <c r="B57" s="11">
        <f>B58+B59</f>
        <v>98697.8</v>
      </c>
      <c r="C57" s="11">
        <f>C58+C59</f>
        <v>16565.193339999998</v>
      </c>
      <c r="D57" s="11">
        <f>C57/B57*100</f>
        <v>16.783751350080749</v>
      </c>
    </row>
    <row r="58" spans="1:4" ht="15.75" x14ac:dyDescent="0.25">
      <c r="A58" s="7" t="s">
        <v>50</v>
      </c>
      <c r="B58" s="12">
        <v>31593</v>
      </c>
      <c r="C58" s="12">
        <v>6088.1725399999996</v>
      </c>
      <c r="D58" s="16">
        <f>C58/B58*100</f>
        <v>19.27063760959706</v>
      </c>
    </row>
    <row r="59" spans="1:4" ht="15.75" x14ac:dyDescent="0.25">
      <c r="A59" s="7" t="s">
        <v>62</v>
      </c>
      <c r="B59" s="12">
        <v>67104.800000000003</v>
      </c>
      <c r="C59" s="12">
        <v>10477.0208</v>
      </c>
      <c r="D59" s="16"/>
    </row>
    <row r="60" spans="1:4" s="6" customFormat="1" ht="15.75" x14ac:dyDescent="0.25">
      <c r="A60" s="5" t="s">
        <v>23</v>
      </c>
      <c r="B60" s="11">
        <f>B61+B62</f>
        <v>7350</v>
      </c>
      <c r="C60" s="11">
        <f>C61+C62</f>
        <v>558.28499999999997</v>
      </c>
      <c r="D60" s="16">
        <f t="shared" si="2"/>
        <v>7.5957142857142852</v>
      </c>
    </row>
    <row r="61" spans="1:4" ht="15.75" x14ac:dyDescent="0.25">
      <c r="A61" s="7" t="s">
        <v>51</v>
      </c>
      <c r="B61" s="12">
        <v>5600</v>
      </c>
      <c r="C61" s="12">
        <v>466.62</v>
      </c>
      <c r="D61" s="16">
        <f t="shared" si="2"/>
        <v>8.3324999999999996</v>
      </c>
    </row>
    <row r="62" spans="1:4" ht="15.75" x14ac:dyDescent="0.25">
      <c r="A62" s="7" t="s">
        <v>52</v>
      </c>
      <c r="B62" s="12">
        <v>1750</v>
      </c>
      <c r="C62" s="12">
        <v>91.665000000000006</v>
      </c>
      <c r="D62" s="16">
        <f t="shared" si="2"/>
        <v>5.2380000000000004</v>
      </c>
    </row>
    <row r="63" spans="1:4" s="6" customFormat="1" ht="47.25" x14ac:dyDescent="0.25">
      <c r="A63" s="5" t="s">
        <v>64</v>
      </c>
      <c r="B63" s="11">
        <f>B64+B65</f>
        <v>120950</v>
      </c>
      <c r="C63" s="11">
        <f>C64+C65</f>
        <v>20421.322</v>
      </c>
      <c r="D63" s="17">
        <f>C63/B63*100</f>
        <v>16.884102521703184</v>
      </c>
    </row>
    <row r="64" spans="1:4" s="6" customFormat="1" ht="47.25" x14ac:dyDescent="0.25">
      <c r="A64" s="7" t="s">
        <v>53</v>
      </c>
      <c r="B64" s="12">
        <v>120950</v>
      </c>
      <c r="C64" s="12">
        <v>20421.322</v>
      </c>
      <c r="D64" s="16">
        <f t="shared" si="2"/>
        <v>16.884102521703184</v>
      </c>
    </row>
    <row r="65" spans="1:4" s="6" customFormat="1" ht="31.5" x14ac:dyDescent="0.25">
      <c r="A65" s="7" t="s">
        <v>55</v>
      </c>
      <c r="B65" s="12"/>
      <c r="C65" s="12"/>
      <c r="D65" s="16"/>
    </row>
    <row r="66" spans="1:4" ht="15.75" x14ac:dyDescent="0.25">
      <c r="A66" s="5" t="s">
        <v>24</v>
      </c>
      <c r="B66" s="11">
        <f>B63+B60+B57+B52+B50+B44+B37+B32+B30+B28+B22+B42</f>
        <v>3043716.9889700003</v>
      </c>
      <c r="C66" s="11">
        <f>C63+C60+C57+C52+C50+C44+C37+C32+C30+C28+C22+C42</f>
        <v>390122.48603999993</v>
      </c>
      <c r="D66" s="17">
        <f>C66/B66*100</f>
        <v>12.817304876036392</v>
      </c>
    </row>
    <row r="67" spans="1:4" ht="15.75" x14ac:dyDescent="0.25">
      <c r="A67" s="5" t="s">
        <v>25</v>
      </c>
      <c r="B67" s="11">
        <f>B19-B66</f>
        <v>-140441.05391000025</v>
      </c>
      <c r="C67" s="11">
        <f>C19-C66</f>
        <v>-88057.649259999918</v>
      </c>
      <c r="D67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2026-03-03T10:11:31Z</dcterms:modified>
</cp:coreProperties>
</file>