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Рабочий стол\Дина Ягфаровна\На сайт\2021-2022\Исполнение консолидированного бюджета\2024\4 квартал2024\"/>
    </mc:Choice>
  </mc:AlternateContent>
  <xr:revisionPtr revIDLastSave="0" documentId="13_ncr:1_{EE45757E-7C74-46FD-814C-1517AAC5233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C26" i="1"/>
  <c r="D24" i="1" l="1"/>
  <c r="C24" i="1"/>
  <c r="D10" i="1"/>
  <c r="C10" i="1"/>
  <c r="D9" i="1" l="1"/>
  <c r="C9" i="1"/>
  <c r="F26" i="1"/>
  <c r="F24" i="1" s="1"/>
  <c r="E26" i="1"/>
  <c r="G26" i="1" l="1"/>
  <c r="E24" i="1"/>
  <c r="H23" i="1"/>
  <c r="G33" i="1"/>
  <c r="G34" i="1"/>
  <c r="H33" i="1"/>
  <c r="F10" i="1"/>
  <c r="E10" i="1"/>
  <c r="H31" i="1"/>
  <c r="G31" i="1"/>
  <c r="G10" i="1" l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G24" i="1"/>
  <c r="H24" i="1"/>
  <c r="G25" i="1"/>
  <c r="H25" i="1"/>
  <c r="H26" i="1"/>
  <c r="G27" i="1"/>
  <c r="H27" i="1"/>
  <c r="G28" i="1"/>
  <c r="H28" i="1"/>
  <c r="G29" i="1"/>
  <c r="H29" i="1"/>
  <c r="G30" i="1"/>
  <c r="H30" i="1"/>
  <c r="G32" i="1"/>
  <c r="H32" i="1"/>
  <c r="H34" i="1"/>
  <c r="F9" i="1"/>
  <c r="H9" i="1" s="1"/>
  <c r="E9" i="1"/>
  <c r="G9" i="1" l="1"/>
</calcChain>
</file>

<file path=xl/sharedStrings.xml><?xml version="1.0" encoding="utf-8"?>
<sst xmlns="http://schemas.openxmlformats.org/spreadsheetml/2006/main" count="38" uniqueCount="38">
  <si>
    <t>Наименование</t>
  </si>
  <si>
    <t>Классификация</t>
  </si>
  <si>
    <t xml:space="preserve">Темп роста к прошлому году 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</si>
  <si>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</si>
  <si>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</si>
  <si>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</si>
  <si>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</si>
  <si>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</si>
  <si>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</si>
  <si>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</si>
  <si>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</si>
  <si>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</si>
  <si>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</si>
  <si>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</si>
  <si>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</si>
  <si>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</si>
  <si>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</si>
  <si>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 ОТ НЕРЕЗИДЕНТОВ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</si>
  <si>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</si>
  <si>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</si>
  <si>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</si>
  <si>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 ОТ ДРУГИХ БЮДЖЕТОВ БЮДЖЕТНОЙ СИСТЕМЫ РОССИЙСКОЙ ФЕДЕРАЦИИ (за исключением внутренних оборотов)</t>
  </si>
  <si>
    <t xml:space="preserve"> Сведения об исполнении консолидированного бюджета </t>
  </si>
  <si>
    <t xml:space="preserve"> муниципального района Мелеузовский район Республики Башкортостан  по доходам в разрезе видов доходов за отчетный период текущего финансового года в сравнении с соответствующим периодом прошлого года</t>
  </si>
  <si>
    <t>ИТОГО ДОХОДЫ</t>
  </si>
  <si>
    <t xml:space="preserve">БЕЗВОЗМЕЗДНЫЕ ПОСТУПЛЕНИЯ </t>
  </si>
  <si>
    <t>БЕЗВОЗМЕЗДНЫЕ ПОСТУПЛЕНИЯ ОТ ГОСУДАРСТВЕННЫХ (МУНИЦИПАЛЬНЫХ) ОРГАНИЗАЦИЙ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</si>
  <si>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</si>
  <si>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</si>
  <si>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</si>
  <si>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</si>
  <si>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Уточненный план  на 2023 год</t>
  </si>
  <si>
    <t>Уточненный план на 2024 год</t>
  </si>
  <si>
    <t>% исполнения уточненного плана  за 2024 год</t>
  </si>
  <si>
    <t>Ед.Изм.: тыс. руб.</t>
  </si>
  <si>
    <t>за 2024 г.</t>
  </si>
  <si>
    <t>Исполнено за  2023 г.</t>
  </si>
  <si>
    <t>Исполнено за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</si>
</sst>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color theme="1"/>
      <name val="Times New Roman"/>
      <family val="2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0" xfId="0" applyNumberFormat="1"/>
    <xf numFmtId="164" fontId="1" fillId="0" borderId="0" xfId="0" applyNumberFormat="1" applyFont="1"/>
    <xf numFmtId="0" fontId="3" fillId="0" borderId="1" xfId="0" applyFont="1" applyBorder="1" applyAlignment="1">
      <alignment wrapText="1"/>
    </xf>
    <xf numFmtId="4" fontId="6" fillId="0" borderId="0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="130" zoomScaleNormal="130" workbookViewId="0">
      <selection activeCell="C10" sqref="C10"/>
    </sheetView>
  </sheetViews>
  <sheetFormatPr defaultRowHeight="12.75" x14ac:dyDescent="0.2"/>
  <cols>
    <col min="1" max="1" width="71.33203125" style="1" customWidth="1"/>
    <col min="2" max="2" width="17.1640625" customWidth="1"/>
    <col min="3" max="3" width="17.83203125" customWidth="1"/>
    <col min="4" max="6" width="16.83203125" customWidth="1"/>
    <col min="7" max="7" width="18.33203125" customWidth="1"/>
    <col min="8" max="8" width="13.5" customWidth="1"/>
    <col min="9" max="9" width="10.6640625" bestFit="1" customWidth="1"/>
  </cols>
  <sheetData>
    <row r="1" spans="1:10" ht="15.75" x14ac:dyDescent="0.25">
      <c r="A1" s="21" t="s">
        <v>22</v>
      </c>
      <c r="B1" s="21"/>
      <c r="C1" s="21"/>
      <c r="D1" s="21"/>
      <c r="E1" s="21"/>
      <c r="F1" s="21"/>
      <c r="G1" s="21"/>
      <c r="H1" s="21"/>
    </row>
    <row r="2" spans="1:10" ht="37.5" customHeight="1" x14ac:dyDescent="0.25">
      <c r="A2" s="22" t="s">
        <v>23</v>
      </c>
      <c r="B2" s="22"/>
      <c r="C2" s="22"/>
      <c r="D2" s="22"/>
      <c r="E2" s="22"/>
      <c r="F2" s="22"/>
      <c r="G2" s="22"/>
      <c r="H2" s="22"/>
    </row>
    <row r="3" spans="1:10" ht="15.75" x14ac:dyDescent="0.25">
      <c r="A3" s="22" t="s">
        <v>35</v>
      </c>
      <c r="B3" s="22"/>
      <c r="C3" s="22"/>
      <c r="D3" s="22"/>
      <c r="E3" s="22"/>
      <c r="F3" s="22"/>
      <c r="G3" s="22"/>
      <c r="H3" s="22"/>
    </row>
    <row r="4" spans="1:10" ht="15.75" x14ac:dyDescent="0.25">
      <c r="A4" s="22"/>
      <c r="B4" s="22"/>
      <c r="C4" s="22"/>
      <c r="D4" s="22"/>
      <c r="E4" s="22"/>
      <c r="F4" s="22"/>
      <c r="G4" s="22"/>
      <c r="H4" s="22"/>
    </row>
    <row r="6" spans="1:10" x14ac:dyDescent="0.2">
      <c r="A6" s="1" t="s">
        <v>34</v>
      </c>
    </row>
    <row r="8" spans="1:10" s="2" customFormat="1" ht="54" customHeight="1" x14ac:dyDescent="0.2">
      <c r="A8" s="4" t="s">
        <v>0</v>
      </c>
      <c r="B8" s="4" t="s">
        <v>1</v>
      </c>
      <c r="C8" s="4" t="s">
        <v>31</v>
      </c>
      <c r="D8" s="4" t="s">
        <v>36</v>
      </c>
      <c r="E8" s="4" t="s">
        <v>32</v>
      </c>
      <c r="F8" s="4" t="s">
        <v>37</v>
      </c>
      <c r="G8" s="4" t="s">
        <v>33</v>
      </c>
      <c r="H8" s="4" t="s">
        <v>2</v>
      </c>
      <c r="J8"/>
    </row>
    <row r="9" spans="1:10" s="3" customFormat="1" x14ac:dyDescent="0.2">
      <c r="A9" s="5" t="s">
        <v>24</v>
      </c>
      <c r="B9" s="19">
        <v>0</v>
      </c>
      <c r="C9" s="11">
        <f>C10+C24</f>
        <v>2660426.6949399998</v>
      </c>
      <c r="D9" s="11">
        <f>D10+D24</f>
        <v>2771557.9361399999</v>
      </c>
      <c r="E9" s="11">
        <f>E10+E24</f>
        <v>2982317.5618700003</v>
      </c>
      <c r="F9" s="11">
        <f>F10+F24</f>
        <v>3074418.7155999998</v>
      </c>
      <c r="G9" s="11">
        <f>IF(E9=0," ",F9/E9*100)</f>
        <v>103.0882410011444</v>
      </c>
      <c r="H9" s="11">
        <f>IF(D9=0," ",F9/D9*100)</f>
        <v>110.9274561974988</v>
      </c>
      <c r="J9"/>
    </row>
    <row r="10" spans="1:10" s="3" customFormat="1" ht="22.5" customHeight="1" x14ac:dyDescent="0.2">
      <c r="A10" s="5" t="s">
        <v>3</v>
      </c>
      <c r="B10" s="19">
        <v>1000000000</v>
      </c>
      <c r="C10" s="12">
        <f>C11+C12+C13+C14+C15+C16+C17+C18+C19+C20+C21+C22+C23</f>
        <v>1020791.4049999999</v>
      </c>
      <c r="D10" s="12">
        <f>D11+D12+D13+D14+D15+D16+D17+D18+D19+D20+D21+D22+D23</f>
        <v>1132825.1754099999</v>
      </c>
      <c r="E10" s="11">
        <f>E11+E12+E13+E14+E15+E16+E17+E18+E19+E20+E21+E22+E23</f>
        <v>1241844.3515599999</v>
      </c>
      <c r="F10" s="11">
        <f>F11+F12+F13+F14+F15+F16+F17+F18+F19+F20+F21+F22+F23</f>
        <v>1338220.90604</v>
      </c>
      <c r="G10" s="11">
        <f t="shared" ref="G10:G34" si="0">IF(E10=0," ",F10/E10*100)</f>
        <v>107.76075957980824</v>
      </c>
      <c r="H10" s="11">
        <f t="shared" ref="H10:H34" si="1">IF(D10=0," ",F10/D10*100)</f>
        <v>118.13128230979346</v>
      </c>
      <c r="J10"/>
    </row>
    <row r="11" spans="1:10" x14ac:dyDescent="0.2">
      <c r="A11" s="6" t="s">
        <v>4</v>
      </c>
      <c r="B11" s="20">
        <v>1010000000</v>
      </c>
      <c r="C11" s="13">
        <v>518931.1</v>
      </c>
      <c r="D11" s="13">
        <v>563741.13598999998</v>
      </c>
      <c r="E11" s="14">
        <v>666036.18999999994</v>
      </c>
      <c r="F11" s="14">
        <v>733147.16388000001</v>
      </c>
      <c r="G11" s="15">
        <f t="shared" si="0"/>
        <v>110.07617527209746</v>
      </c>
      <c r="H11" s="15">
        <f t="shared" si="1"/>
        <v>130.05032222679685</v>
      </c>
    </row>
    <row r="12" spans="1:10" ht="25.5" x14ac:dyDescent="0.2">
      <c r="A12" s="6" t="s">
        <v>5</v>
      </c>
      <c r="B12" s="20">
        <v>1030000000</v>
      </c>
      <c r="C12" s="13">
        <v>32995</v>
      </c>
      <c r="D12" s="13">
        <v>39403.88551</v>
      </c>
      <c r="E12" s="14">
        <v>41562</v>
      </c>
      <c r="F12" s="14">
        <v>42303.58599</v>
      </c>
      <c r="G12" s="15">
        <f t="shared" si="0"/>
        <v>101.78428850873394</v>
      </c>
      <c r="H12" s="15">
        <f t="shared" si="1"/>
        <v>107.35892017365676</v>
      </c>
    </row>
    <row r="13" spans="1:10" x14ac:dyDescent="0.2">
      <c r="A13" s="6" t="s">
        <v>6</v>
      </c>
      <c r="B13" s="20">
        <v>1050000000</v>
      </c>
      <c r="C13" s="13">
        <v>237757.9</v>
      </c>
      <c r="D13" s="13">
        <v>267310.17249000003</v>
      </c>
      <c r="E13" s="14">
        <v>282180.5</v>
      </c>
      <c r="F13" s="14">
        <v>289549.75550999999</v>
      </c>
      <c r="G13" s="15">
        <f t="shared" si="0"/>
        <v>102.61153960319724</v>
      </c>
      <c r="H13" s="15">
        <f t="shared" si="1"/>
        <v>108.31976681352519</v>
      </c>
    </row>
    <row r="14" spans="1:10" x14ac:dyDescent="0.2">
      <c r="A14" s="6" t="s">
        <v>7</v>
      </c>
      <c r="B14" s="20">
        <v>1060000000</v>
      </c>
      <c r="C14" s="13">
        <v>102317.5</v>
      </c>
      <c r="D14" s="13">
        <v>103316.07263</v>
      </c>
      <c r="E14" s="14">
        <v>79850.835999999996</v>
      </c>
      <c r="F14" s="14">
        <v>83207.893580000004</v>
      </c>
      <c r="G14" s="15">
        <f t="shared" si="0"/>
        <v>104.2041608431</v>
      </c>
      <c r="H14" s="15">
        <f t="shared" si="1"/>
        <v>80.537220842673463</v>
      </c>
    </row>
    <row r="15" spans="1:10" ht="25.5" x14ac:dyDescent="0.2">
      <c r="A15" s="6" t="s">
        <v>8</v>
      </c>
      <c r="B15" s="20">
        <v>1070000000</v>
      </c>
      <c r="C15" s="13">
        <v>3400</v>
      </c>
      <c r="D15" s="13">
        <v>4183.3560799999996</v>
      </c>
      <c r="E15" s="14">
        <v>6188</v>
      </c>
      <c r="F15" s="14">
        <v>6520.98938</v>
      </c>
      <c r="G15" s="15">
        <f t="shared" si="0"/>
        <v>105.38121170006465</v>
      </c>
      <c r="H15" s="15">
        <f t="shared" si="1"/>
        <v>155.87937663676004</v>
      </c>
    </row>
    <row r="16" spans="1:10" x14ac:dyDescent="0.2">
      <c r="A16" s="6" t="s">
        <v>9</v>
      </c>
      <c r="B16" s="20">
        <v>1080000000</v>
      </c>
      <c r="C16" s="13">
        <v>10321.5</v>
      </c>
      <c r="D16" s="13">
        <v>11656.436530000001</v>
      </c>
      <c r="E16" s="14">
        <v>20830.3</v>
      </c>
      <c r="F16" s="14">
        <v>22301.805639999999</v>
      </c>
      <c r="G16" s="15">
        <f t="shared" si="0"/>
        <v>107.06425562761939</v>
      </c>
      <c r="H16" s="15">
        <f t="shared" si="1"/>
        <v>191.32610195750789</v>
      </c>
    </row>
    <row r="17" spans="1:10" ht="25.5" x14ac:dyDescent="0.2">
      <c r="A17" s="6" t="s">
        <v>10</v>
      </c>
      <c r="B17" s="20">
        <v>1090000000</v>
      </c>
      <c r="C17" s="13">
        <v>0</v>
      </c>
      <c r="D17" s="13">
        <v>18.195589999999999</v>
      </c>
      <c r="E17" s="14">
        <v>0</v>
      </c>
      <c r="F17" s="14">
        <v>-0.20577999999999999</v>
      </c>
      <c r="G17" s="15" t="str">
        <f t="shared" si="0"/>
        <v xml:space="preserve"> </v>
      </c>
      <c r="H17" s="15">
        <f t="shared" si="1"/>
        <v>-1.1309333745154733</v>
      </c>
    </row>
    <row r="18" spans="1:10" ht="25.5" x14ac:dyDescent="0.2">
      <c r="A18" s="6" t="s">
        <v>11</v>
      </c>
      <c r="B18" s="20">
        <v>1110000000</v>
      </c>
      <c r="C18" s="13">
        <v>89934.1</v>
      </c>
      <c r="D18" s="13">
        <v>107522.48022</v>
      </c>
      <c r="E18" s="14">
        <v>108463.72</v>
      </c>
      <c r="F18" s="14">
        <v>113731.27770000001</v>
      </c>
      <c r="G18" s="15">
        <f t="shared" si="0"/>
        <v>104.85651580085951</v>
      </c>
      <c r="H18" s="15">
        <f t="shared" si="1"/>
        <v>105.77441802616188</v>
      </c>
    </row>
    <row r="19" spans="1:10" x14ac:dyDescent="0.2">
      <c r="A19" s="6" t="s">
        <v>12</v>
      </c>
      <c r="B19" s="20">
        <v>1120000000</v>
      </c>
      <c r="C19" s="13">
        <v>3800</v>
      </c>
      <c r="D19" s="13">
        <v>4589.0460300000004</v>
      </c>
      <c r="E19" s="14">
        <v>5100</v>
      </c>
      <c r="F19" s="14">
        <v>10030.831319999999</v>
      </c>
      <c r="G19" s="15">
        <f t="shared" si="0"/>
        <v>196.68296705882352</v>
      </c>
      <c r="H19" s="15">
        <f t="shared" si="1"/>
        <v>218.58205941769552</v>
      </c>
    </row>
    <row r="20" spans="1:10" ht="25.5" x14ac:dyDescent="0.2">
      <c r="A20" s="6" t="s">
        <v>13</v>
      </c>
      <c r="B20" s="20">
        <v>1130000000</v>
      </c>
      <c r="C20" s="13">
        <v>6292.9</v>
      </c>
      <c r="D20" s="13">
        <v>11475.031429999999</v>
      </c>
      <c r="E20" s="14">
        <v>4864</v>
      </c>
      <c r="F20" s="14">
        <v>7275.2382100000004</v>
      </c>
      <c r="G20" s="15">
        <f t="shared" si="0"/>
        <v>149.57315398848687</v>
      </c>
      <c r="H20" s="15">
        <f t="shared" si="1"/>
        <v>63.400595060505218</v>
      </c>
    </row>
    <row r="21" spans="1:10" ht="25.5" x14ac:dyDescent="0.2">
      <c r="A21" s="6" t="s">
        <v>14</v>
      </c>
      <c r="B21" s="20">
        <v>1140000000</v>
      </c>
      <c r="C21" s="13">
        <v>10869.2</v>
      </c>
      <c r="D21" s="13">
        <v>14725.33136</v>
      </c>
      <c r="E21" s="14">
        <v>20907</v>
      </c>
      <c r="F21" s="14">
        <v>24056.655449999998</v>
      </c>
      <c r="G21" s="15">
        <f t="shared" si="0"/>
        <v>115.06507605108337</v>
      </c>
      <c r="H21" s="15">
        <f t="shared" si="1"/>
        <v>163.369195992069</v>
      </c>
    </row>
    <row r="22" spans="1:10" x14ac:dyDescent="0.2">
      <c r="A22" s="6" t="s">
        <v>15</v>
      </c>
      <c r="B22" s="20">
        <v>1160000000</v>
      </c>
      <c r="C22" s="13">
        <v>1982.1</v>
      </c>
      <c r="D22" s="13">
        <v>2687.1520599999999</v>
      </c>
      <c r="E22" s="14">
        <v>1932.0518999999999</v>
      </c>
      <c r="F22" s="14">
        <v>2136.3568100000002</v>
      </c>
      <c r="G22" s="15">
        <f t="shared" si="0"/>
        <v>110.57450423562641</v>
      </c>
      <c r="H22" s="15">
        <f t="shared" si="1"/>
        <v>79.502639311003492</v>
      </c>
      <c r="J22" s="3"/>
    </row>
    <row r="23" spans="1:10" x14ac:dyDescent="0.2">
      <c r="A23" s="6" t="s">
        <v>16</v>
      </c>
      <c r="B23" s="20">
        <v>1170000000</v>
      </c>
      <c r="C23" s="13">
        <v>2190.105</v>
      </c>
      <c r="D23" s="13">
        <v>2196.8794899999998</v>
      </c>
      <c r="E23" s="14">
        <v>3929.7536599999999</v>
      </c>
      <c r="F23" s="14">
        <v>3959.5583499999998</v>
      </c>
      <c r="G23" s="15">
        <f t="shared" si="0"/>
        <v>100.75843659879689</v>
      </c>
      <c r="H23" s="15">
        <f t="shared" si="1"/>
        <v>180.23557359534544</v>
      </c>
    </row>
    <row r="24" spans="1:10" s="3" customFormat="1" x14ac:dyDescent="0.2">
      <c r="A24" s="5" t="s">
        <v>25</v>
      </c>
      <c r="B24" s="19">
        <v>2000000000</v>
      </c>
      <c r="C24" s="16">
        <f>C25+C26+C31+C32+C33+C34</f>
        <v>1639635.28994</v>
      </c>
      <c r="D24" s="16">
        <f>D25+D26+D31+D32+D33+D34</f>
        <v>1638732.76073</v>
      </c>
      <c r="E24" s="17">
        <f>E26+E31+E32+E33+E34</f>
        <v>1740473.2103100002</v>
      </c>
      <c r="F24" s="17">
        <f>F26+F31+F32+F33+F34</f>
        <v>1736197.80956</v>
      </c>
      <c r="G24" s="11">
        <f t="shared" si="0"/>
        <v>99.754354119059457</v>
      </c>
      <c r="H24" s="11">
        <f t="shared" si="1"/>
        <v>105.94758652329514</v>
      </c>
      <c r="I24" s="8"/>
      <c r="J24"/>
    </row>
    <row r="25" spans="1:10" x14ac:dyDescent="0.2">
      <c r="A25" s="6" t="s">
        <v>17</v>
      </c>
      <c r="B25" s="20">
        <v>2010000000</v>
      </c>
      <c r="C25" s="13"/>
      <c r="D25" s="13"/>
      <c r="E25" s="14"/>
      <c r="F25" s="14"/>
      <c r="G25" s="15" t="str">
        <f t="shared" si="0"/>
        <v xml:space="preserve"> </v>
      </c>
      <c r="H25" s="15" t="str">
        <f t="shared" si="1"/>
        <v xml:space="preserve"> </v>
      </c>
    </row>
    <row r="26" spans="1:10" ht="38.25" x14ac:dyDescent="0.2">
      <c r="A26" s="6" t="s">
        <v>21</v>
      </c>
      <c r="B26" s="20">
        <v>2020000000</v>
      </c>
      <c r="C26" s="13">
        <f t="shared" ref="C26:D26" si="2">C27+C28+C29+C30+C31</f>
        <v>1639233.07583</v>
      </c>
      <c r="D26" s="13">
        <f t="shared" si="2"/>
        <v>1641014.3378899998</v>
      </c>
      <c r="E26" s="14">
        <f>E27+E28+E29+E30</f>
        <v>1721141.6103100001</v>
      </c>
      <c r="F26" s="14">
        <f>F27+F28+F29+F30</f>
        <v>1715704.3210099998</v>
      </c>
      <c r="G26" s="15">
        <f>IF(E26=0," ",F26/E26*100)</f>
        <v>99.684088208231685</v>
      </c>
      <c r="H26" s="15">
        <f t="shared" si="1"/>
        <v>104.5514521960872</v>
      </c>
      <c r="I26" s="7"/>
    </row>
    <row r="27" spans="1:10" x14ac:dyDescent="0.2">
      <c r="A27" s="9" t="s">
        <v>27</v>
      </c>
      <c r="B27" s="20">
        <v>2021000000</v>
      </c>
      <c r="C27" s="18">
        <v>125281.60000000001</v>
      </c>
      <c r="D27" s="18">
        <v>125281.60000000001</v>
      </c>
      <c r="E27" s="14">
        <v>91941.125400000004</v>
      </c>
      <c r="F27" s="14">
        <v>91941.125400000004</v>
      </c>
      <c r="G27" s="15">
        <f t="shared" si="0"/>
        <v>100</v>
      </c>
      <c r="H27" s="15">
        <f t="shared" si="1"/>
        <v>73.387572796005159</v>
      </c>
    </row>
    <row r="28" spans="1:10" ht="25.5" x14ac:dyDescent="0.2">
      <c r="A28" s="9" t="s">
        <v>28</v>
      </c>
      <c r="B28" s="20">
        <v>2022000000</v>
      </c>
      <c r="C28" s="18">
        <v>318048.35821999999</v>
      </c>
      <c r="D28" s="18">
        <v>317953.40906999999</v>
      </c>
      <c r="E28" s="14">
        <v>394795.07001000002</v>
      </c>
      <c r="F28" s="14">
        <v>391001.59938999999</v>
      </c>
      <c r="G28" s="15">
        <f t="shared" si="0"/>
        <v>99.039129181652669</v>
      </c>
      <c r="H28" s="15">
        <f t="shared" si="1"/>
        <v>122.97449507890568</v>
      </c>
    </row>
    <row r="29" spans="1:10" x14ac:dyDescent="0.2">
      <c r="A29" s="9" t="s">
        <v>29</v>
      </c>
      <c r="B29" s="20">
        <v>2023000000</v>
      </c>
      <c r="C29" s="18">
        <v>975662.98436999996</v>
      </c>
      <c r="D29" s="18">
        <v>975648.48436999996</v>
      </c>
      <c r="E29" s="14">
        <v>1115175.6084799999</v>
      </c>
      <c r="F29" s="14">
        <v>1113889.1074399999</v>
      </c>
      <c r="G29" s="15">
        <f t="shared" si="0"/>
        <v>99.884636910077901</v>
      </c>
      <c r="H29" s="15">
        <f t="shared" si="1"/>
        <v>114.16910140123524</v>
      </c>
    </row>
    <row r="30" spans="1:10" x14ac:dyDescent="0.2">
      <c r="A30" s="9" t="s">
        <v>30</v>
      </c>
      <c r="B30" s="20">
        <v>2024000000</v>
      </c>
      <c r="C30" s="18">
        <v>220240.13324</v>
      </c>
      <c r="D30" s="18">
        <v>220240.13324</v>
      </c>
      <c r="E30" s="14">
        <v>119229.80641999999</v>
      </c>
      <c r="F30" s="14">
        <v>118872.48878</v>
      </c>
      <c r="G30" s="15">
        <f t="shared" si="0"/>
        <v>99.70031181738122</v>
      </c>
      <c r="H30" s="15">
        <f t="shared" si="1"/>
        <v>53.974035990280811</v>
      </c>
    </row>
    <row r="31" spans="1:10" ht="25.5" x14ac:dyDescent="0.2">
      <c r="A31" s="6" t="s">
        <v>26</v>
      </c>
      <c r="B31" s="20">
        <v>2030000000</v>
      </c>
      <c r="C31" s="18">
        <v>0</v>
      </c>
      <c r="D31" s="18">
        <v>1890.7112099999999</v>
      </c>
      <c r="E31" s="14">
        <v>0</v>
      </c>
      <c r="F31" s="14">
        <v>589.20515</v>
      </c>
      <c r="G31" s="15" t="str">
        <f t="shared" si="0"/>
        <v xml:space="preserve"> </v>
      </c>
      <c r="H31" s="15">
        <f t="shared" si="1"/>
        <v>31.163148918972141</v>
      </c>
    </row>
    <row r="32" spans="1:10" x14ac:dyDescent="0.2">
      <c r="A32" s="6" t="s">
        <v>18</v>
      </c>
      <c r="B32" s="20">
        <v>2070000000</v>
      </c>
      <c r="C32" s="18">
        <v>402.21411000000001</v>
      </c>
      <c r="D32" s="18">
        <v>402.21411000000001</v>
      </c>
      <c r="E32" s="14">
        <v>19331.599999999999</v>
      </c>
      <c r="F32" s="14">
        <v>19331.599999999999</v>
      </c>
      <c r="G32" s="15">
        <f t="shared" si="0"/>
        <v>100</v>
      </c>
      <c r="H32" s="15">
        <f t="shared" si="1"/>
        <v>4806.2958308449197</v>
      </c>
    </row>
    <row r="33" spans="1:8" ht="102" x14ac:dyDescent="0.2">
      <c r="A33" s="6" t="s">
        <v>19</v>
      </c>
      <c r="B33" s="20">
        <v>2180000000</v>
      </c>
      <c r="C33" s="18">
        <v>0</v>
      </c>
      <c r="D33" s="18">
        <v>11679.37102</v>
      </c>
      <c r="E33" s="14">
        <v>0</v>
      </c>
      <c r="F33" s="14">
        <v>8209.1729400000004</v>
      </c>
      <c r="G33" s="15" t="str">
        <f t="shared" si="0"/>
        <v xml:space="preserve"> </v>
      </c>
      <c r="H33" s="15">
        <f t="shared" si="1"/>
        <v>70.287799967502025</v>
      </c>
    </row>
    <row r="34" spans="1:8" ht="38.25" x14ac:dyDescent="0.2">
      <c r="A34" s="6" t="s">
        <v>20</v>
      </c>
      <c r="B34" s="20">
        <v>2190000000</v>
      </c>
      <c r="C34" s="18">
        <v>0</v>
      </c>
      <c r="D34" s="18">
        <v>-16253.8735</v>
      </c>
      <c r="E34" s="14">
        <v>0</v>
      </c>
      <c r="F34" s="14">
        <v>-7636.4895399999996</v>
      </c>
      <c r="G34" s="15" t="str">
        <f t="shared" si="0"/>
        <v xml:space="preserve"> </v>
      </c>
      <c r="H34" s="15">
        <f t="shared" si="1"/>
        <v>46.982582582545632</v>
      </c>
    </row>
    <row r="35" spans="1:8" x14ac:dyDescent="0.2">
      <c r="C35" s="10"/>
      <c r="D35" s="10"/>
    </row>
  </sheetData>
  <mergeCells count="4">
    <mergeCell ref="A1:H1"/>
    <mergeCell ref="A2:H2"/>
    <mergeCell ref="A4:H4"/>
    <mergeCell ref="A3:H3"/>
  </mergeCells>
  <pageMargins left="0.7" right="0.7" top="0.32" bottom="0.34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2018-04-05T03:58:35Z</cp:lastPrinted>
  <dcterms:created xsi:type="dcterms:W3CDTF">2017-09-25T09:13:44Z</dcterms:created>
  <dcterms:modified xsi:type="dcterms:W3CDTF">2025-02-07T09:47:36Z</dcterms:modified>
</cp:coreProperties>
</file>