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Рабочий стол\Дина Ягфаровна\На сайт\2021-2022\Исполнение муниципального района\2025 год\3 квартал2024\"/>
    </mc:Choice>
  </mc:AlternateContent>
  <xr:revisionPtr revIDLastSave="0" documentId="13_ncr:1_{87994F13-90CB-4660-959A-0C7828B93B1F}" xr6:coauthVersionLast="45" xr6:coauthVersionMax="47" xr10:uidLastSave="{00000000-0000-0000-0000-000000000000}"/>
  <bookViews>
    <workbookView xWindow="6210" yWindow="120" windowWidth="20415" windowHeight="1323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 l="1"/>
  <c r="C21" i="1" l="1"/>
  <c r="C20" i="1" s="1"/>
  <c r="C31" i="1" s="1"/>
  <c r="E28" i="1" l="1"/>
  <c r="E27" i="1"/>
  <c r="E24" i="1"/>
  <c r="E25" i="1"/>
  <c r="E23" i="1"/>
  <c r="E22" i="1"/>
  <c r="E9" i="1"/>
  <c r="E10" i="1"/>
  <c r="E11" i="1"/>
  <c r="E12" i="1"/>
  <c r="E13" i="1"/>
  <c r="E14" i="1"/>
  <c r="E15" i="1"/>
  <c r="E16" i="1"/>
  <c r="E17" i="1"/>
  <c r="E18" i="1"/>
  <c r="E19" i="1"/>
  <c r="E8" i="1"/>
  <c r="F7" i="1" l="1"/>
  <c r="D7" i="1"/>
  <c r="E7" i="1"/>
  <c r="G10" i="1"/>
  <c r="G11" i="1"/>
  <c r="G12" i="1"/>
  <c r="G13" i="1"/>
  <c r="G14" i="1"/>
  <c r="G15" i="1"/>
  <c r="G16" i="1"/>
  <c r="G17" i="1"/>
  <c r="G18" i="1"/>
  <c r="G19" i="1"/>
  <c r="G9" i="1" l="1"/>
  <c r="G8" i="1"/>
  <c r="D21" i="1" l="1"/>
  <c r="F21" i="1"/>
  <c r="F20" i="1" s="1"/>
  <c r="F31" i="1" l="1"/>
  <c r="D30" i="1"/>
  <c r="E30" i="1" s="1"/>
  <c r="D29" i="1"/>
  <c r="E29" i="1" s="1"/>
  <c r="D20" i="1" l="1"/>
  <c r="E21" i="1"/>
  <c r="G21" i="1" s="1"/>
  <c r="D31" i="1"/>
  <c r="E31" i="1" s="1"/>
  <c r="G27" i="1"/>
  <c r="G22" i="1"/>
  <c r="G23" i="1"/>
  <c r="G24" i="1"/>
  <c r="G25" i="1"/>
  <c r="G7" i="1"/>
  <c r="E20" i="1" l="1"/>
  <c r="G20" i="1" s="1"/>
  <c r="G31" i="1"/>
</calcChain>
</file>

<file path=xl/sharedStrings.xml><?xml version="1.0" encoding="utf-8"?>
<sst xmlns="http://schemas.openxmlformats.org/spreadsheetml/2006/main" count="34" uniqueCount="34">
  <si>
    <t>Наименование</t>
  </si>
  <si>
    <t>Вид дохода</t>
  </si>
  <si>
    <t>% исполнения текущего плана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</si>
  <si>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</si>
  <si>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</si>
  <si>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</si>
  <si>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</si>
  <si>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</si>
  <si>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</si>
  <si>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</si>
  <si>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</si>
  <si>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</si>
  <si>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</si>
  <si>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</si>
  <si>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</si>
  <si>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</si>
  <si>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</si>
  <si>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</si>
  <si>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</si>
  <si>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</si>
  <si>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</si>
  <si>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</si>
  <si>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</si>
  <si>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ЛЕТ; ДОХОДЫ БЮДЖЕТОВ БЮДЖЕТНОЙ СИСТЕМЫ РОССИЙСКОЙ ФЕДЕРАЦИИ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</si>
  <si>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</si>
  <si>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ИТОГО ДОХОДОВ</t>
  </si>
  <si>
    <t>утвержденный бюджет</t>
  </si>
  <si>
    <t>уточненный план на текущий период</t>
  </si>
  <si>
    <t>БЕЗВОЗМЕЗДНЫЕ ПОСТУПЛЕНИЯ ОТ ГОСУДАРСТВЕННЫХ (МУНИЦИПАЛЬНЫХ) ОРГАНИЗАЦИЙ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</si>
  <si>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</si>
  <si>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Сведения об исполнении бюджета муниципального района Мелеузовский район Республики Башкортостан за 3 квартал 2025г. по доходам, в разрезе видов доходов в сравнении с запланированными значениями на соответствующий период</t>
  </si>
  <si>
    <t>уточненный план на 2025 год</t>
  </si>
  <si>
    <t>Всего исполнено за 3 кв. 2025 года</t>
  </si>
  <si>
    <t>Ед.Изм.: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</si>
</sst>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_ ;[Red]\-#,##0.00\ "/>
  </numFmts>
  <fonts count="10" x14ac:knownFonts="1">
    <font>
      <sz val="10"/>
      <color theme="1"/>
      <name val="Times New Roman"/>
      <family val="2"/>
    </font>
    <font>
      <b/>
      <sz val="12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2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6" fillId="0" borderId="1" xfId="0" applyFont="1" applyBorder="1"/>
    <xf numFmtId="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165" fontId="9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FAF17168-FE81-40FA-8103-7389BF3F30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topLeftCell="A10" workbookViewId="0">
      <selection activeCell="E38" sqref="E38"/>
    </sheetView>
  </sheetViews>
  <sheetFormatPr defaultRowHeight="12.75" x14ac:dyDescent="0.2"/>
  <cols>
    <col min="1" max="1" width="70" style="1" customWidth="1"/>
    <col min="2" max="2" width="14" customWidth="1"/>
    <col min="3" max="3" width="17.5" customWidth="1"/>
    <col min="4" max="4" width="17.5" bestFit="1" customWidth="1"/>
    <col min="5" max="5" width="15.6640625" bestFit="1" customWidth="1"/>
    <col min="6" max="6" width="15.6640625" customWidth="1"/>
    <col min="7" max="7" width="14" customWidth="1"/>
  </cols>
  <sheetData>
    <row r="1" spans="1:7" ht="56.25" customHeight="1" x14ac:dyDescent="0.25">
      <c r="A1" s="18" t="s">
        <v>30</v>
      </c>
      <c r="B1" s="18"/>
      <c r="C1" s="18"/>
      <c r="D1" s="18"/>
      <c r="E1" s="18"/>
      <c r="F1" s="18"/>
      <c r="G1" s="18"/>
    </row>
    <row r="4" spans="1:7" x14ac:dyDescent="0.2">
      <c r="A4" s="1" t="s">
        <v>33</v>
      </c>
    </row>
    <row r="6" spans="1:7" s="2" customFormat="1" ht="51" x14ac:dyDescent="0.2">
      <c r="A6" s="3" t="s">
        <v>0</v>
      </c>
      <c r="B6" s="3" t="s">
        <v>1</v>
      </c>
      <c r="C6" s="3" t="s">
        <v>26</v>
      </c>
      <c r="D6" s="3" t="s">
        <v>31</v>
      </c>
      <c r="E6" s="3" t="s">
        <v>27</v>
      </c>
      <c r="F6" s="3" t="s">
        <v>32</v>
      </c>
      <c r="G6" s="3" t="s">
        <v>2</v>
      </c>
    </row>
    <row r="7" spans="1:7" x14ac:dyDescent="0.2">
      <c r="A7" s="8" t="s">
        <v>3</v>
      </c>
      <c r="B7" s="9">
        <v>1000000000</v>
      </c>
      <c r="C7" s="10">
        <f>C8+C9+C10+C11+C12+C13+C14+C15+C16+C17+C18+C19</f>
        <v>1115520</v>
      </c>
      <c r="D7" s="10">
        <f>D8+D9+D10+D11+D12+D13+D14+D15+D16+D17+D18+D19</f>
        <v>1229520</v>
      </c>
      <c r="E7" s="10">
        <f>E8+E9+E10+E11+E12+E13+E14+E15+E16+E17+E18+E19</f>
        <v>922140</v>
      </c>
      <c r="F7" s="10">
        <f>F8+F9+F10+F11+F12+F13+F14+F15+F16+F17+F18+F19</f>
        <v>931079.27865000011</v>
      </c>
      <c r="G7" s="11">
        <f>IF(E7=0,"",F7/E7*100)</f>
        <v>100.96940580063767</v>
      </c>
    </row>
    <row r="8" spans="1:7" x14ac:dyDescent="0.2">
      <c r="A8" s="6" t="s">
        <v>4</v>
      </c>
      <c r="B8" s="4">
        <v>1010000000</v>
      </c>
      <c r="C8" s="19">
        <v>635036</v>
      </c>
      <c r="D8" s="17">
        <v>687907</v>
      </c>
      <c r="E8" s="7">
        <f>D8/4*3</f>
        <v>515930.25</v>
      </c>
      <c r="F8" s="17">
        <v>459806.39296000003</v>
      </c>
      <c r="G8" s="15">
        <f>IF(E8=0,"",F8/E8*100)</f>
        <v>89.121813066785677</v>
      </c>
    </row>
    <row r="9" spans="1:7" ht="25.5" x14ac:dyDescent="0.2">
      <c r="A9" s="6" t="s">
        <v>5</v>
      </c>
      <c r="B9" s="4">
        <v>1030000000</v>
      </c>
      <c r="C9" s="19">
        <v>35414</v>
      </c>
      <c r="D9" s="17">
        <v>35414</v>
      </c>
      <c r="E9" s="7">
        <f t="shared" ref="E9:E19" si="0">D9/4*3</f>
        <v>26560.5</v>
      </c>
      <c r="F9" s="17">
        <v>24409.164850000001</v>
      </c>
      <c r="G9" s="15">
        <f t="shared" ref="G9:G19" si="1">IF(E9=0,"",F9/E9*100)</f>
        <v>91.900246042054931</v>
      </c>
    </row>
    <row r="10" spans="1:7" x14ac:dyDescent="0.2">
      <c r="A10" s="6" t="s">
        <v>6</v>
      </c>
      <c r="B10" s="4">
        <v>1050000000</v>
      </c>
      <c r="C10" s="19">
        <v>294039</v>
      </c>
      <c r="D10" s="17">
        <v>294039</v>
      </c>
      <c r="E10" s="7">
        <f t="shared" si="0"/>
        <v>220529.25</v>
      </c>
      <c r="F10" s="17">
        <v>265041.52744999999</v>
      </c>
      <c r="G10" s="15">
        <f t="shared" si="1"/>
        <v>120.18429639152176</v>
      </c>
    </row>
    <row r="11" spans="1:7" x14ac:dyDescent="0.2">
      <c r="A11" s="6" t="s">
        <v>7</v>
      </c>
      <c r="B11" s="4">
        <v>1060000000</v>
      </c>
      <c r="C11" s="19">
        <v>11554</v>
      </c>
      <c r="D11" s="17">
        <v>21554</v>
      </c>
      <c r="E11" s="7">
        <f t="shared" si="0"/>
        <v>16165.5</v>
      </c>
      <c r="F11" s="17">
        <v>17943.430700000001</v>
      </c>
      <c r="G11" s="15">
        <f t="shared" si="1"/>
        <v>110.99830317651789</v>
      </c>
    </row>
    <row r="12" spans="1:7" ht="25.5" x14ac:dyDescent="0.2">
      <c r="A12" s="6" t="s">
        <v>8</v>
      </c>
      <c r="B12" s="4">
        <v>1070000000</v>
      </c>
      <c r="C12" s="19">
        <v>5434</v>
      </c>
      <c r="D12" s="17">
        <v>5434</v>
      </c>
      <c r="E12" s="7">
        <f t="shared" si="0"/>
        <v>4075.5</v>
      </c>
      <c r="F12" s="17">
        <v>2249.7816200000002</v>
      </c>
      <c r="G12" s="15">
        <f t="shared" si="1"/>
        <v>55.202591583854741</v>
      </c>
    </row>
    <row r="13" spans="1:7" x14ac:dyDescent="0.2">
      <c r="A13" s="6" t="s">
        <v>9</v>
      </c>
      <c r="B13" s="4">
        <v>1080000000</v>
      </c>
      <c r="C13" s="19">
        <v>15341</v>
      </c>
      <c r="D13" s="17">
        <v>55341</v>
      </c>
      <c r="E13" s="7">
        <f t="shared" si="0"/>
        <v>41505.75</v>
      </c>
      <c r="F13" s="17">
        <v>31500.807270000001</v>
      </c>
      <c r="G13" s="15">
        <f t="shared" si="1"/>
        <v>75.895044108346426</v>
      </c>
    </row>
    <row r="14" spans="1:7" ht="25.5" x14ac:dyDescent="0.2">
      <c r="A14" s="6" t="s">
        <v>10</v>
      </c>
      <c r="B14" s="4">
        <v>1110000000</v>
      </c>
      <c r="C14" s="19">
        <v>87266</v>
      </c>
      <c r="D14" s="17">
        <v>93266</v>
      </c>
      <c r="E14" s="7">
        <f t="shared" si="0"/>
        <v>69949.5</v>
      </c>
      <c r="F14" s="17">
        <v>69659.330969999995</v>
      </c>
      <c r="G14" s="15">
        <f t="shared" si="1"/>
        <v>99.58517354663006</v>
      </c>
    </row>
    <row r="15" spans="1:7" x14ac:dyDescent="0.2">
      <c r="A15" s="6" t="s">
        <v>11</v>
      </c>
      <c r="B15" s="4">
        <v>1120000000</v>
      </c>
      <c r="C15" s="19">
        <v>10705</v>
      </c>
      <c r="D15" s="17">
        <v>10705</v>
      </c>
      <c r="E15" s="7">
        <f t="shared" si="0"/>
        <v>8028.75</v>
      </c>
      <c r="F15" s="17">
        <v>4809.8503700000001</v>
      </c>
      <c r="G15" s="15">
        <f t="shared" si="1"/>
        <v>59.907835839950188</v>
      </c>
    </row>
    <row r="16" spans="1:7" ht="25.5" x14ac:dyDescent="0.2">
      <c r="A16" s="6" t="s">
        <v>12</v>
      </c>
      <c r="B16" s="4">
        <v>1130000000</v>
      </c>
      <c r="C16" s="19">
        <v>1650</v>
      </c>
      <c r="D16" s="17">
        <v>5650</v>
      </c>
      <c r="E16" s="7">
        <f t="shared" si="0"/>
        <v>4237.5</v>
      </c>
      <c r="F16" s="17">
        <v>6954.8211000000001</v>
      </c>
      <c r="G16" s="15">
        <f t="shared" si="1"/>
        <v>164.12557168141592</v>
      </c>
    </row>
    <row r="17" spans="1:7" ht="25.5" x14ac:dyDescent="0.2">
      <c r="A17" s="6" t="s">
        <v>13</v>
      </c>
      <c r="B17" s="4">
        <v>1140000000</v>
      </c>
      <c r="C17" s="19">
        <v>14832</v>
      </c>
      <c r="D17" s="17">
        <v>14832</v>
      </c>
      <c r="E17" s="7">
        <f t="shared" si="0"/>
        <v>11124</v>
      </c>
      <c r="F17" s="17">
        <v>44182.807500000003</v>
      </c>
      <c r="G17" s="15">
        <f t="shared" si="1"/>
        <v>397.1845334412082</v>
      </c>
    </row>
    <row r="18" spans="1:7" x14ac:dyDescent="0.2">
      <c r="A18" s="6" t="s">
        <v>14</v>
      </c>
      <c r="B18" s="4">
        <v>1160000000</v>
      </c>
      <c r="C18" s="19">
        <v>1728</v>
      </c>
      <c r="D18" s="17">
        <v>1728</v>
      </c>
      <c r="E18" s="7">
        <f t="shared" si="0"/>
        <v>1296</v>
      </c>
      <c r="F18" s="17">
        <v>1576.79287</v>
      </c>
      <c r="G18" s="15">
        <f t="shared" si="1"/>
        <v>121.66611651234567</v>
      </c>
    </row>
    <row r="19" spans="1:7" x14ac:dyDescent="0.2">
      <c r="A19" s="6" t="s">
        <v>15</v>
      </c>
      <c r="B19" s="4">
        <v>1170000000</v>
      </c>
      <c r="C19" s="7">
        <v>2521</v>
      </c>
      <c r="D19" s="17">
        <v>3650</v>
      </c>
      <c r="E19" s="7">
        <f t="shared" si="0"/>
        <v>2737.5</v>
      </c>
      <c r="F19" s="17">
        <v>2944.5709900000002</v>
      </c>
      <c r="G19" s="15">
        <f t="shared" si="1"/>
        <v>107.56423707762556</v>
      </c>
    </row>
    <row r="20" spans="1:7" s="12" customFormat="1" x14ac:dyDescent="0.2">
      <c r="A20" s="8" t="s">
        <v>16</v>
      </c>
      <c r="B20" s="9">
        <v>2000000000</v>
      </c>
      <c r="C20" s="10">
        <f>C21+C26+C27+C29+C30</f>
        <v>1694047.57167</v>
      </c>
      <c r="D20" s="10">
        <f>D21+D26+D27++D28+D29+D30</f>
        <v>1720932.5968300002</v>
      </c>
      <c r="E20" s="10">
        <f>E21+E26+E27++E28+E29+E30</f>
        <v>1290699.4476224999</v>
      </c>
      <c r="F20" s="10">
        <f>F21+F26+F27+F28+F29+F30</f>
        <v>1178507.5149400001</v>
      </c>
      <c r="G20" s="11">
        <f t="shared" ref="G20:G31" si="2">IF(E20=0,"",F20/E20*100)</f>
        <v>91.30766400426063</v>
      </c>
    </row>
    <row r="21" spans="1:7" ht="25.5" x14ac:dyDescent="0.2">
      <c r="A21" s="6" t="s">
        <v>17</v>
      </c>
      <c r="B21" s="4">
        <v>2020000000</v>
      </c>
      <c r="C21" s="7">
        <f>C22+C23+C24+C25</f>
        <v>1694047.57167</v>
      </c>
      <c r="D21" s="7">
        <f t="shared" ref="D21:F21" si="3">D22+D23+D24+D25</f>
        <v>1720860.5968300002</v>
      </c>
      <c r="E21" s="7">
        <f t="shared" si="3"/>
        <v>1290645.4476224999</v>
      </c>
      <c r="F21" s="7">
        <f t="shared" si="3"/>
        <v>1172285.7208400001</v>
      </c>
      <c r="G21" s="15">
        <f t="shared" si="2"/>
        <v>90.829415855413245</v>
      </c>
    </row>
    <row r="22" spans="1:7" x14ac:dyDescent="0.2">
      <c r="A22" s="6" t="s">
        <v>18</v>
      </c>
      <c r="B22" s="4">
        <v>2021000000</v>
      </c>
      <c r="C22" s="19">
        <v>86262.800329999998</v>
      </c>
      <c r="D22" s="14">
        <v>87282.977329999994</v>
      </c>
      <c r="E22" s="7">
        <f>D22/4*3</f>
        <v>65462.232997499996</v>
      </c>
      <c r="F22" s="16">
        <v>65717.217000000004</v>
      </c>
      <c r="G22" s="15">
        <f t="shared" si="2"/>
        <v>100.38951314494533</v>
      </c>
    </row>
    <row r="23" spans="1:7" ht="25.5" x14ac:dyDescent="0.2">
      <c r="A23" s="6" t="s">
        <v>19</v>
      </c>
      <c r="B23" s="4">
        <v>2022000000</v>
      </c>
      <c r="C23" s="19">
        <v>310337.64142</v>
      </c>
      <c r="D23" s="14">
        <v>344662.98100999999</v>
      </c>
      <c r="E23" s="7">
        <f>D23/4*3</f>
        <v>258497.23575749999</v>
      </c>
      <c r="F23" s="16">
        <v>203384.14814999999</v>
      </c>
      <c r="G23" s="15">
        <f t="shared" si="2"/>
        <v>78.679428642245767</v>
      </c>
    </row>
    <row r="24" spans="1:7" x14ac:dyDescent="0.2">
      <c r="A24" s="6" t="s">
        <v>20</v>
      </c>
      <c r="B24" s="4">
        <v>2023000000</v>
      </c>
      <c r="C24" s="19">
        <v>1178541.9468</v>
      </c>
      <c r="D24" s="14">
        <v>1160885.92824</v>
      </c>
      <c r="E24" s="7">
        <f>D24/4*3</f>
        <v>870664.44617999997</v>
      </c>
      <c r="F24" s="16">
        <v>804302.08400000003</v>
      </c>
      <c r="G24" s="15">
        <f t="shared" si="2"/>
        <v>92.377963465585182</v>
      </c>
    </row>
    <row r="25" spans="1:7" x14ac:dyDescent="0.2">
      <c r="A25" s="6" t="s">
        <v>21</v>
      </c>
      <c r="B25" s="4">
        <v>2024000000</v>
      </c>
      <c r="C25" s="19">
        <v>118905.18312</v>
      </c>
      <c r="D25" s="14">
        <v>128028.71025</v>
      </c>
      <c r="E25" s="7">
        <f>D25/4*3</f>
        <v>96021.532687500003</v>
      </c>
      <c r="F25" s="16">
        <v>98882.271689999994</v>
      </c>
      <c r="G25" s="15">
        <f t="shared" si="2"/>
        <v>102.97926821456829</v>
      </c>
    </row>
    <row r="26" spans="1:7" ht="25.5" x14ac:dyDescent="0.2">
      <c r="A26" s="5" t="s">
        <v>28</v>
      </c>
      <c r="B26" s="4">
        <v>2030000000</v>
      </c>
      <c r="C26" s="19"/>
      <c r="D26" s="14"/>
      <c r="E26" s="7"/>
      <c r="F26" s="16">
        <v>874.13395000000003</v>
      </c>
      <c r="G26" s="15">
        <v>0</v>
      </c>
    </row>
    <row r="27" spans="1:7" x14ac:dyDescent="0.2">
      <c r="A27" s="6" t="s">
        <v>22</v>
      </c>
      <c r="B27" s="4">
        <v>2070000000</v>
      </c>
      <c r="C27" s="7">
        <v>0</v>
      </c>
      <c r="D27" s="7">
        <v>72</v>
      </c>
      <c r="E27" s="7">
        <f t="shared" ref="E27:E30" si="4">D27/4*3</f>
        <v>54</v>
      </c>
      <c r="F27" s="7">
        <v>72</v>
      </c>
      <c r="G27" s="15">
        <f t="shared" si="2"/>
        <v>133.33333333333331</v>
      </c>
    </row>
    <row r="28" spans="1:7" ht="76.5" x14ac:dyDescent="0.2">
      <c r="A28" s="6" t="s">
        <v>29</v>
      </c>
      <c r="B28" s="4">
        <v>2080000000</v>
      </c>
      <c r="C28" s="7">
        <v>0</v>
      </c>
      <c r="D28" s="7">
        <v>0</v>
      </c>
      <c r="E28" s="7">
        <f t="shared" si="4"/>
        <v>0</v>
      </c>
      <c r="F28" s="7">
        <v>0</v>
      </c>
      <c r="G28" s="15">
        <v>0</v>
      </c>
    </row>
    <row r="29" spans="1:7" ht="102" x14ac:dyDescent="0.2">
      <c r="A29" s="6" t="s">
        <v>23</v>
      </c>
      <c r="B29" s="4">
        <v>2180000000</v>
      </c>
      <c r="C29" s="7">
        <v>0</v>
      </c>
      <c r="D29" s="7">
        <f t="shared" ref="D29:D30" si="5">C29/12*3</f>
        <v>0</v>
      </c>
      <c r="E29" s="7">
        <f t="shared" si="4"/>
        <v>0</v>
      </c>
      <c r="F29" s="16">
        <v>12622.95384</v>
      </c>
      <c r="G29" s="15">
        <v>0</v>
      </c>
    </row>
    <row r="30" spans="1:7" ht="38.25" x14ac:dyDescent="0.2">
      <c r="A30" s="6" t="s">
        <v>24</v>
      </c>
      <c r="B30" s="4">
        <v>2190000000</v>
      </c>
      <c r="C30" s="7">
        <v>0</v>
      </c>
      <c r="D30" s="7">
        <f t="shared" si="5"/>
        <v>0</v>
      </c>
      <c r="E30" s="7">
        <f t="shared" si="4"/>
        <v>0</v>
      </c>
      <c r="F30" s="16">
        <v>-7347.2936900000004</v>
      </c>
      <c r="G30" s="15">
        <v>0</v>
      </c>
    </row>
    <row r="31" spans="1:7" x14ac:dyDescent="0.2">
      <c r="A31" s="13" t="s">
        <v>25</v>
      </c>
      <c r="B31" s="9">
        <v>0</v>
      </c>
      <c r="C31" s="10">
        <f>C20+C7</f>
        <v>2809567.57167</v>
      </c>
      <c r="D31" s="10">
        <f>D20+D7</f>
        <v>2950452.5968300002</v>
      </c>
      <c r="E31" s="10">
        <f>D31/4*3</f>
        <v>2212839.4476225004</v>
      </c>
      <c r="F31" s="10">
        <f>F20+F7</f>
        <v>2109586.7935900004</v>
      </c>
      <c r="G31" s="11">
        <f t="shared" si="2"/>
        <v>95.333929258020248</v>
      </c>
    </row>
  </sheetData>
  <mergeCells count="1">
    <mergeCell ref="A1:G1"/>
  </mergeCells>
  <pageMargins left="0.51" right="0.2" top="0.35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user</cp:lastModifiedBy>
  <cp:lastPrinted>2018-04-05T04:00:11Z</cp:lastPrinted>
  <dcterms:created xsi:type="dcterms:W3CDTF">2017-10-06T08:09:33Z</dcterms:created>
  <dcterms:modified xsi:type="dcterms:W3CDTF">2025-10-14T04:49:42Z</dcterms:modified>
</cp:coreProperties>
</file>