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9155" windowHeight="10995" activeTab="0"/>
  </bookViews>
  <sheets>
    <sheet name="Лист1" sheetId="1" r:id="rId1"/>
  </sheets>
  <definedNames>
    <definedName name="_xlnm.Print_Area" localSheetId="0">'Лист1'!$A$1:$F$22</definedName>
    <definedName name="_xlnm.Print_Titles" localSheetId="0">'Лист1'!$6:$6</definedName>
  </definedNames>
  <calcPr calcId="152511"/>
</workbook>
</file>

<file path=xl/sharedStrings.xml><?xml version="1.0" encoding="utf-8"?>
<sst xmlns="http://schemas.openxmlformats.org/spreadsheetml/2006/main" count="52" uniqueCount="50">
  <si>
    <t/>
  </si>
  <si>
    <t>Непрограммные расходы</t>
  </si>
  <si>
    <t xml:space="preserve">Всего </t>
  </si>
  <si>
    <t>1 100,0</t>
  </si>
  <si>
    <t>Наименование муниципальной программы</t>
  </si>
  <si>
    <t xml:space="preserve"> 2016год.</t>
  </si>
  <si>
    <t>974,3</t>
  </si>
  <si>
    <t>67 668,1</t>
  </si>
  <si>
    <t>1 800,0</t>
  </si>
  <si>
    <t>18 597,7</t>
  </si>
  <si>
    <t>5 791,0</t>
  </si>
  <si>
    <t>763,0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</si>
  <si>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</si>
  <si>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</si>
  <si>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</si>
  <si>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</si>
  <si>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</si>
  <si>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</si>
  <si>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</si>
  <si>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</si>
  <si>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</si>
  <si>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</si>
  <si>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торговли в муниципальном районе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</si>
  <si>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</si>
  <si>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</si>
  <si>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Уточнённый план </t>
  </si>
  <si>
    <t xml:space="preserve">% испол-я к уточнённому плану </t>
  </si>
  <si>
    <t>2015 год</t>
  </si>
  <si>
    <t>Ед.изм.: тыс.руб.</t>
  </si>
  <si>
    <t>% отклонения к 2016году.</t>
  </si>
  <si>
    <t>899 079,8</t>
  </si>
  <si>
    <t>433 827,0</t>
  </si>
  <si>
    <t>33 426,8</t>
  </si>
  <si>
    <t>31 656,0</t>
  </si>
  <si>
    <t>14 983,6</t>
  </si>
  <si>
    <t>333,3</t>
  </si>
  <si>
    <t>5 656,5</t>
  </si>
  <si>
    <t>77 899,2</t>
  </si>
  <si>
    <t>40 457,8</t>
  </si>
  <si>
    <t>56 917,6</t>
  </si>
  <si>
    <t>24 339,4</t>
  </si>
  <si>
    <t>126 385,4</t>
  </si>
  <si>
    <t>37 860,0</t>
  </si>
  <si>
    <t>82 493,3</t>
  </si>
  <si>
    <t>47 268,0</t>
  </si>
  <si>
    <t>947,7</t>
  </si>
  <si>
    <t>229,6</t>
  </si>
  <si>
    <t>41 495,5</t>
  </si>
  <si>
    <t>Кассовые расходы за II  квартал</t>
  </si>
  <si>
    <t>Анализ динамики бюджета муниципального района  Мелеузовский район Республики Башкортостан                                                                                                                                                                  за II квартал 2016 года в разрезе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</si>
</sst>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shrinkToFi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right" vertical="center" shrinkToFit="1"/>
    </xf>
    <xf numFmtId="164" fontId="3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BreakPreview" zoomScale="60" workbookViewId="0" topLeftCell="A1">
      <selection activeCell="B12" sqref="B12"/>
    </sheetView>
  </sheetViews>
  <sheetFormatPr defaultColWidth="9.140625" defaultRowHeight="15"/>
  <cols>
    <col min="1" max="1" width="45.8515625" style="1" customWidth="1"/>
    <col min="2" max="2" width="22.00390625" style="1" customWidth="1"/>
    <col min="3" max="3" width="19.00390625" style="1" customWidth="1"/>
    <col min="4" max="5" width="15.57421875" style="1" customWidth="1"/>
    <col min="6" max="6" width="15.8515625" style="1" customWidth="1"/>
    <col min="7" max="8" width="9.140625" style="1" hidden="1" customWidth="1"/>
    <col min="9" max="16384" width="9.140625" style="1" customWidth="1"/>
  </cols>
  <sheetData>
    <row r="1" spans="1:6" ht="15">
      <c r="A1" s="11"/>
      <c r="B1" s="12"/>
      <c r="C1" s="12"/>
      <c r="D1" s="12"/>
      <c r="E1" s="12"/>
      <c r="F1" s="12"/>
    </row>
    <row r="2" spans="1:6" ht="4.5" customHeight="1">
      <c r="A2" s="11" t="s">
        <v>0</v>
      </c>
      <c r="B2" s="12"/>
      <c r="C2" s="12"/>
      <c r="D2" s="12"/>
      <c r="E2" s="12"/>
      <c r="F2" s="12"/>
    </row>
    <row r="3" spans="1:6" ht="33" customHeight="1">
      <c r="A3" s="13" t="s">
        <v>49</v>
      </c>
      <c r="B3" s="14"/>
      <c r="C3" s="14"/>
      <c r="D3" s="14"/>
      <c r="E3" s="14"/>
      <c r="F3" s="14"/>
    </row>
    <row r="4" spans="1:6" ht="15">
      <c r="A4" s="20" t="s">
        <v>0</v>
      </c>
      <c r="B4" s="21"/>
      <c r="C4" s="21"/>
      <c r="D4" s="21"/>
      <c r="E4" s="21"/>
      <c r="F4" s="21"/>
    </row>
    <row r="5" spans="1:6" ht="15">
      <c r="A5" s="22" t="s">
        <v>28</v>
      </c>
      <c r="B5" s="23"/>
      <c r="C5" s="23"/>
      <c r="D5" s="23"/>
      <c r="E5" s="23"/>
      <c r="F5" s="23"/>
    </row>
    <row r="6" spans="1:6" ht="39.75" customHeight="1">
      <c r="A6" s="15" t="s">
        <v>4</v>
      </c>
      <c r="B6" s="17" t="s">
        <v>5</v>
      </c>
      <c r="C6" s="18"/>
      <c r="D6" s="18"/>
      <c r="E6" s="17" t="s">
        <v>27</v>
      </c>
      <c r="F6" s="19"/>
    </row>
    <row r="7" spans="1:6" ht="57.75" customHeight="1">
      <c r="A7" s="16"/>
      <c r="B7" s="2" t="s">
        <v>25</v>
      </c>
      <c r="C7" s="2" t="s">
        <v>48</v>
      </c>
      <c r="D7" s="2" t="s">
        <v>26</v>
      </c>
      <c r="E7" s="6" t="s">
        <v>48</v>
      </c>
      <c r="F7" s="6" t="s">
        <v>29</v>
      </c>
    </row>
    <row r="8" spans="1:8" ht="45" customHeight="1">
      <c r="A8" s="3" t="s">
        <v>13</v>
      </c>
      <c r="B8" s="9" t="s">
        <v>30</v>
      </c>
      <c r="C8" s="9" t="s">
        <v>31</v>
      </c>
      <c r="D8" s="5">
        <f>C8/B8%</f>
        <v>48.25233533219187</v>
      </c>
      <c r="E8" s="10">
        <f>402932.3+20223</f>
        <v>423155.3</v>
      </c>
      <c r="F8" s="5">
        <f>H8</f>
        <v>2.459897608954724</v>
      </c>
      <c r="G8" s="8">
        <f>C8-E8</f>
        <v>10671.700000000012</v>
      </c>
      <c r="H8" s="1">
        <f>G8/C8%</f>
        <v>2.459897608954724</v>
      </c>
    </row>
    <row r="9" spans="1:8" ht="60">
      <c r="A9" s="3" t="s">
        <v>14</v>
      </c>
      <c r="B9" s="9" t="s">
        <v>7</v>
      </c>
      <c r="C9" s="9" t="s">
        <v>32</v>
      </c>
      <c r="D9" s="5">
        <f aca="true" t="shared" si="0" ref="D9:D22">C9/B9%</f>
        <v>49.398165457578976</v>
      </c>
      <c r="E9" s="10" t="s">
        <v>47</v>
      </c>
      <c r="F9" s="5">
        <f aca="true" t="shared" si="1" ref="F9:F22">H9</f>
        <v>-24.138415881867232</v>
      </c>
      <c r="G9" s="8">
        <f aca="true" t="shared" si="2" ref="G9:G22">C9-E9</f>
        <v>-8068.699999999997</v>
      </c>
      <c r="H9" s="1">
        <f aca="true" t="shared" si="3" ref="H9:H22">G9/C9%</f>
        <v>-24.138415881867232</v>
      </c>
    </row>
    <row r="10" spans="1:8" ht="60">
      <c r="A10" s="3" t="s">
        <v>12</v>
      </c>
      <c r="B10" s="9" t="s">
        <v>33</v>
      </c>
      <c r="C10" s="9" t="s">
        <v>34</v>
      </c>
      <c r="D10" s="5">
        <f t="shared" si="0"/>
        <v>47.33257518321961</v>
      </c>
      <c r="E10" s="10">
        <f>5476.3+10137.2</f>
        <v>15613.5</v>
      </c>
      <c r="F10" s="5">
        <f t="shared" si="1"/>
        <v>-4.2039296297285</v>
      </c>
      <c r="G10" s="8">
        <f t="shared" si="2"/>
        <v>-629.8999999999996</v>
      </c>
      <c r="H10" s="1">
        <f t="shared" si="3"/>
        <v>-4.2039296297285</v>
      </c>
    </row>
    <row r="11" spans="1:8" ht="45" customHeight="1">
      <c r="A11" s="3" t="s">
        <v>15</v>
      </c>
      <c r="B11" s="9" t="s">
        <v>3</v>
      </c>
      <c r="C11" s="9" t="s">
        <v>35</v>
      </c>
      <c r="D11" s="5">
        <f t="shared" si="0"/>
        <v>30.3</v>
      </c>
      <c r="E11" s="10">
        <v>7939.4</v>
      </c>
      <c r="F11" s="5">
        <f t="shared" si="1"/>
        <v>-2282.058205820582</v>
      </c>
      <c r="G11" s="8">
        <f t="shared" si="2"/>
        <v>-7606.099999999999</v>
      </c>
      <c r="H11" s="1">
        <f t="shared" si="3"/>
        <v>-2282.058205820582</v>
      </c>
    </row>
    <row r="12" spans="1:8" ht="60" customHeight="1">
      <c r="A12" s="3" t="s">
        <v>16</v>
      </c>
      <c r="B12" s="9" t="s">
        <v>8</v>
      </c>
      <c r="C12" s="9">
        <v>0</v>
      </c>
      <c r="D12" s="5">
        <f t="shared" si="0"/>
        <v>0</v>
      </c>
      <c r="E12" s="10">
        <v>1100</v>
      </c>
      <c r="F12" s="5">
        <v>0</v>
      </c>
      <c r="G12" s="8">
        <f t="shared" si="2"/>
        <v>-1100</v>
      </c>
      <c r="H12" s="1" t="e">
        <f t="shared" si="3"/>
        <v>#DIV/0!</v>
      </c>
    </row>
    <row r="13" spans="1:8" ht="75" customHeight="1">
      <c r="A13" s="3" t="s">
        <v>17</v>
      </c>
      <c r="B13" s="9" t="s">
        <v>9</v>
      </c>
      <c r="C13" s="9" t="s">
        <v>36</v>
      </c>
      <c r="D13" s="5">
        <f t="shared" si="0"/>
        <v>30.41505132355076</v>
      </c>
      <c r="E13" s="10">
        <v>6034.6</v>
      </c>
      <c r="F13" s="5">
        <f t="shared" si="1"/>
        <v>-6.684345443295331</v>
      </c>
      <c r="G13" s="8">
        <f t="shared" si="2"/>
        <v>-378.10000000000036</v>
      </c>
      <c r="H13" s="1">
        <f t="shared" si="3"/>
        <v>-6.684345443295331</v>
      </c>
    </row>
    <row r="14" spans="1:8" ht="45">
      <c r="A14" s="3" t="s">
        <v>18</v>
      </c>
      <c r="B14" s="9" t="s">
        <v>37</v>
      </c>
      <c r="C14" s="9" t="s">
        <v>38</v>
      </c>
      <c r="D14" s="5">
        <f t="shared" si="0"/>
        <v>51.936091769876974</v>
      </c>
      <c r="E14" s="10">
        <v>22894.9</v>
      </c>
      <c r="F14" s="5">
        <f t="shared" si="1"/>
        <v>43.41041776863794</v>
      </c>
      <c r="G14" s="8">
        <f t="shared" si="2"/>
        <v>17562.9</v>
      </c>
      <c r="H14" s="1">
        <f t="shared" si="3"/>
        <v>43.41041776863794</v>
      </c>
    </row>
    <row r="15" spans="1:8" ht="45" customHeight="1">
      <c r="A15" s="3" t="s">
        <v>19</v>
      </c>
      <c r="B15" s="9" t="s">
        <v>39</v>
      </c>
      <c r="C15" s="9" t="s">
        <v>40</v>
      </c>
      <c r="D15" s="5">
        <f t="shared" si="0"/>
        <v>42.762519853261566</v>
      </c>
      <c r="E15" s="7">
        <f>982.8+23219.5</f>
        <v>24202.3</v>
      </c>
      <c r="F15" s="5">
        <f t="shared" si="1"/>
        <v>0.5632842222897942</v>
      </c>
      <c r="G15" s="8">
        <f t="shared" si="2"/>
        <v>137.10000000000218</v>
      </c>
      <c r="H15" s="1">
        <f t="shared" si="3"/>
        <v>0.5632842222897942</v>
      </c>
    </row>
    <row r="16" spans="1:8" ht="90">
      <c r="A16" s="3" t="s">
        <v>20</v>
      </c>
      <c r="B16" s="9" t="s">
        <v>41</v>
      </c>
      <c r="C16" s="9" t="s">
        <v>42</v>
      </c>
      <c r="D16" s="5">
        <f t="shared" si="0"/>
        <v>29.955991752211883</v>
      </c>
      <c r="E16" s="7">
        <f>11696.5+11562.7+15300.8</f>
        <v>38560</v>
      </c>
      <c r="F16" s="5">
        <f t="shared" si="1"/>
        <v>-1.84891706286318</v>
      </c>
      <c r="G16" s="8">
        <f t="shared" si="2"/>
        <v>-700</v>
      </c>
      <c r="H16" s="1">
        <f t="shared" si="3"/>
        <v>-1.84891706286318</v>
      </c>
    </row>
    <row r="17" spans="1:8" ht="60">
      <c r="A17" s="3" t="s">
        <v>21</v>
      </c>
      <c r="B17" s="9" t="s">
        <v>43</v>
      </c>
      <c r="C17" s="9" t="s">
        <v>44</v>
      </c>
      <c r="D17" s="5">
        <f t="shared" si="0"/>
        <v>57.29919884402733</v>
      </c>
      <c r="E17" s="7">
        <v>15131.7</v>
      </c>
      <c r="F17" s="5">
        <f t="shared" si="1"/>
        <v>67.98743335872048</v>
      </c>
      <c r="G17" s="8">
        <f t="shared" si="2"/>
        <v>32136.3</v>
      </c>
      <c r="H17" s="1">
        <f t="shared" si="3"/>
        <v>67.98743335872048</v>
      </c>
    </row>
    <row r="18" spans="1:8" ht="45">
      <c r="A18" s="3" t="s">
        <v>22</v>
      </c>
      <c r="B18" s="9">
        <v>0</v>
      </c>
      <c r="C18" s="9">
        <v>0</v>
      </c>
      <c r="D18" s="5">
        <v>0</v>
      </c>
      <c r="E18" s="7">
        <v>0</v>
      </c>
      <c r="F18" s="5">
        <v>0</v>
      </c>
      <c r="G18" s="8">
        <f t="shared" si="2"/>
        <v>0</v>
      </c>
      <c r="H18" s="1" t="e">
        <f t="shared" si="3"/>
        <v>#DIV/0!</v>
      </c>
    </row>
    <row r="19" spans="1:8" ht="75">
      <c r="A19" s="3" t="s">
        <v>23</v>
      </c>
      <c r="B19" s="9" t="s">
        <v>10</v>
      </c>
      <c r="C19" s="9" t="s">
        <v>45</v>
      </c>
      <c r="D19" s="5">
        <f t="shared" si="0"/>
        <v>16.36504921429805</v>
      </c>
      <c r="E19" s="7">
        <v>0</v>
      </c>
      <c r="F19" s="5">
        <f t="shared" si="1"/>
        <v>100</v>
      </c>
      <c r="G19" s="8">
        <f t="shared" si="2"/>
        <v>947.7</v>
      </c>
      <c r="H19" s="1">
        <f t="shared" si="3"/>
        <v>100</v>
      </c>
    </row>
    <row r="20" spans="1:8" ht="60">
      <c r="A20" s="3" t="s">
        <v>24</v>
      </c>
      <c r="B20" s="9" t="s">
        <v>11</v>
      </c>
      <c r="C20" s="9" t="s">
        <v>46</v>
      </c>
      <c r="D20" s="5">
        <f t="shared" si="0"/>
        <v>30.091743119266056</v>
      </c>
      <c r="E20" s="7">
        <v>1437.8</v>
      </c>
      <c r="F20" s="5">
        <f t="shared" si="1"/>
        <v>-526.219512195122</v>
      </c>
      <c r="G20" s="8">
        <f t="shared" si="2"/>
        <v>-1208.2</v>
      </c>
      <c r="H20" s="1">
        <f t="shared" si="3"/>
        <v>-526.219512195122</v>
      </c>
    </row>
    <row r="21" spans="1:8" ht="15">
      <c r="A21" s="3" t="s">
        <v>1</v>
      </c>
      <c r="B21" s="5">
        <v>0</v>
      </c>
      <c r="C21" s="5">
        <v>0</v>
      </c>
      <c r="D21" s="5">
        <v>0</v>
      </c>
      <c r="E21" s="7" t="s">
        <v>6</v>
      </c>
      <c r="F21" s="5">
        <v>0</v>
      </c>
      <c r="G21" s="8">
        <f t="shared" si="2"/>
        <v>-974.3</v>
      </c>
      <c r="H21" s="1" t="e">
        <f t="shared" si="3"/>
        <v>#DIV/0!</v>
      </c>
    </row>
    <row r="22" spans="1:8" ht="20.25" customHeight="1">
      <c r="A22" s="4" t="s">
        <v>2</v>
      </c>
      <c r="B22" s="5">
        <f aca="true" t="shared" si="4" ref="B22:C22">B8+B9+B10+B11+B12+B13+B14+B15+B16+B17+B18+B19+B20+B21</f>
        <v>1370151.1</v>
      </c>
      <c r="C22" s="5">
        <f t="shared" si="4"/>
        <v>639329.7</v>
      </c>
      <c r="D22" s="5">
        <f t="shared" si="0"/>
        <v>46.661255098069105</v>
      </c>
      <c r="E22" s="5">
        <f>E8+E9+E10+E11+E12+E13+E14+E15+E16+E17+E18+E19+E20+E21</f>
        <v>598539.3</v>
      </c>
      <c r="F22" s="5">
        <f t="shared" si="1"/>
        <v>6.380182243997097</v>
      </c>
      <c r="G22" s="8">
        <f t="shared" si="2"/>
        <v>40790.39999999991</v>
      </c>
      <c r="H22" s="1">
        <f t="shared" si="3"/>
        <v>6.380182243997097</v>
      </c>
    </row>
  </sheetData>
  <mergeCells count="8">
    <mergeCell ref="A1:F1"/>
    <mergeCell ref="A2:F2"/>
    <mergeCell ref="A3:F3"/>
    <mergeCell ref="A6:A7"/>
    <mergeCell ref="B6:D6"/>
    <mergeCell ref="E6:F6"/>
    <mergeCell ref="A4:F4"/>
    <mergeCell ref="A5:F5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2016-11-29T09:18:21Z</cp:lastPrinted>
  <dcterms:created xsi:type="dcterms:W3CDTF">2016-11-29T03:18:58Z</dcterms:created>
  <dcterms:modified xsi:type="dcterms:W3CDTF">2016-11-29T09:18:25Z</dcterms:modified>
  <cp:category/>
  <cp:version/>
  <cp:contentType/>
  <cp:contentStatus/>
</cp:coreProperties>
</file>