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800" windowHeight="11640" tabRatio="934" activeTab="3"/>
  </bookViews>
  <sheets>
    <sheet name="разд, подр 2015" sheetId="1" r:id="rId1"/>
    <sheet name="программы 2015" sheetId="2" r:id="rId2"/>
    <sheet name="ведомств 2015" sheetId="3" r:id="rId3"/>
    <sheet name="Источники" sheetId="4" r:id="rId4"/>
  </sheets>
  <definedNames>
    <definedName name="_xlnm.Print_Titles" localSheetId="0">'разд, подр 2015'!$10:$11</definedName>
  </definedNames>
  <calcPr fullCalcOnLoad="1"/>
</workbook>
</file>

<file path=xl/sharedStrings.xml><?xml version="1.0" encoding="utf-8"?>
<sst xmlns="http://schemas.openxmlformats.org/spreadsheetml/2006/main" count="2814" uniqueCount="382">
  <si>
    <t>0510000</t>
  </si>
  <si>
    <t>0517301</t>
  </si>
  <si>
    <t>1310000</t>
  </si>
  <si>
    <t>1310605</t>
  </si>
  <si>
    <t>1510000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</si>
  <si>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</si>
  <si>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</si>
  <si>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</si>
  <si>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</si>
  <si>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</si>
  <si>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</si>
  <si>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</si>
  <si>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</si>
  <si>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</si>
  <si>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</si>
  <si>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</si>
  <si>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</si>
  <si>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</si>
  <si>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</si>
  <si>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</si>
  <si>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</si>
  <si>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</si>
  <si>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Мероприятия по развитию малого и среднего предпринимательства</t>
  </si>
  <si>
    <t>0704345</t>
  </si>
  <si>
    <t>1716132</t>
  </si>
  <si>
    <t>0510230</t>
  </si>
  <si>
    <t>0400587</t>
  </si>
  <si>
    <t>Дорожное хозяйство (дорожные фонды)</t>
  </si>
  <si>
    <t>Межбюджетные трансферты</t>
  </si>
  <si>
    <t>ЦС</t>
  </si>
  <si>
    <t>ВР</t>
  </si>
  <si>
    <t>УПРАВЛЕНИЕ СЕЛЬСКОГО ХОЗЯЙСТВА АДМИНИСТРАЦИИ МУНИЦИПАЛЬНОГО РАЙОНА МЕЛЕУЗОВСКИЙ РАЙОН РЕСПУБЛИКИ БАШКОРТОСТАН</t>
  </si>
  <si>
    <t>ОТДЕЛ ОБРАЗОВАНИЯ АДМИНИСТРАЦИИ МУНИЦИПАЛЬНОГО РАЙОНА МЕЛЕУЗОВСКИЙ РАЙОН РЕСПУБЛИКИ БАШКОРТОСТАН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</si>
  <si>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</si>
  <si>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</si>
  <si>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</si>
  <si>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</si>
  <si>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</si>
  <si>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</si>
  <si>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</si>
  <si>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</si>
  <si>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</si>
  <si>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</si>
  <si>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</si>
  <si>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</si>
  <si>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</si>
  <si>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</si>
  <si>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</si>
  <si>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</si>
  <si>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</si>
  <si>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</si>
  <si>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</si>
  <si>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</si>
  <si>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</si>
  <si>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</si>
  <si>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</si>
  <si>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</si>
  <si>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Другие общегосударственные вопросы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</si>
  <si>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</si>
  <si>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</si>
  <si>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</si>
  <si>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</si>
  <si>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</si>
  <si>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</si>
  <si>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</si>
  <si>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</si>
  <si>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</si>
  <si>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</si>
  <si>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МКУ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</si>
  <si>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</si>
  <si>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</si>
  <si>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</si>
  <si>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</si>
  <si>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</si>
  <si>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</si>
  <si>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</si>
  <si>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</si>
  <si>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</si>
  <si>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</si>
  <si>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</si>
  <si>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</si>
  <si>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</si>
  <si>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</si>
  <si>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</si>
  <si>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</si>
  <si>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</si>
  <si>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</si>
  <si>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</si>
  <si>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</si>
  <si>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</si>
  <si>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</si>
  <si>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</si>
  <si>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</si>
  <si>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</si>
  <si>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</si>
  <si>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</si>
  <si>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Республики Башкортостан</t>
  </si>
  <si>
    <t>0700000</t>
  </si>
  <si>
    <t>0503</t>
  </si>
  <si>
    <t>Благоустройство</t>
  </si>
  <si>
    <t>0107201</t>
  </si>
  <si>
    <t>0907201</t>
  </si>
  <si>
    <t>1727211</t>
  </si>
  <si>
    <t>1722516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</si>
  <si>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</si>
  <si>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1403</t>
  </si>
  <si>
    <t>Иные безвозмездные и безвозвратные перечисления</t>
  </si>
  <si>
    <t>Управление муниципальной собственностью и земельными ресурсами</t>
  </si>
  <si>
    <t>1737400</t>
  </si>
  <si>
    <t>Прочие межбюджетные трансферты общего характера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</si>
  <si>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</si>
  <si>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</si>
  <si>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1730361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</si>
  <si>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</si>
  <si>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</si>
  <si>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Мелеузовский район Республики Башкортостан на 2015 год</t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</si>
  <si>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</si>
  <si>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</si>
  <si>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</si>
  <si>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</si>
  <si>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</si>
  <si>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</si>
  <si>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</si>
  <si>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</si>
  <si>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неполные средние,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</si>
  <si>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</si>
  <si>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</si>
  <si>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</si>
  <si>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</si>
  <si>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</si>
  <si>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</si>
  <si>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</si>
  <si>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</si>
  <si>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</si>
  <si>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</si>
  <si>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</si>
  <si>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</si>
  <si>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</si>
  <si>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</si>
  <si>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</si>
  <si>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</si>
  <si>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</si>
  <si>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</si>
  <si>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</si>
  <si>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</si>
  <si>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</si>
  <si>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</si>
  <si>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</si>
  <si>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Подпрограмма "Социальная поддержка отдельных категорий граждан"</t>
  </si>
  <si>
    <t>0111</t>
  </si>
  <si>
    <t>0113</t>
  </si>
  <si>
    <t xml:space="preserve"> КУЛЬТУРА И КИНЕМАТОГРАФИЯ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</si>
  <si>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</si>
  <si>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</si>
  <si>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</si>
  <si>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</si>
  <si>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</si>
  <si>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</si>
  <si>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</si>
  <si>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</si>
  <si>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</si>
  <si>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</si>
  <si>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</si>
  <si>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</si>
  <si>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ОБРАЗОВАНИЕ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</si>
  <si>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</si>
  <si>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</si>
  <si>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</si>
  <si>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</si>
  <si>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</si>
  <si>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</si>
  <si>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</si>
  <si>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</si>
  <si>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</si>
  <si>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</si>
  <si>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</si>
  <si>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</si>
  <si>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</si>
  <si>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</si>
  <si>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</si>
  <si>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</si>
  <si>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</si>
  <si>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</si>
  <si>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</si>
  <si>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</si>
  <si>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</si>
  <si>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</si>
  <si>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</si>
  <si>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</si>
  <si>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</si>
  <si>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</si>
  <si>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</si>
  <si>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</si>
  <si>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</si>
  <si>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</si>
  <si>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</si>
  <si>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</si>
  <si>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0107303</t>
  </si>
  <si>
    <t>0107302</t>
  </si>
  <si>
    <t>0107304</t>
  </si>
  <si>
    <t>0107305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</si>
  <si>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</si>
  <si>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социальной политики</t>
  </si>
  <si>
    <t>СОВЕТ МУНИЦИПАЛЬНОГО РАЙОНА МЕЛЕУЗОВСКИЙ РАЙОН РЕСПУБЛИКИ БАШКОРТОСТАН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</si>
  <si>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</si>
  <si>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</si>
  <si>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</si>
  <si>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</si>
  <si>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МКУ "ЕДИНАЯ ДЕЖУРНО-ДИСПЕТЧЕРСКАЯ СЛУЖБА МУНИЦИПАЛЬНОГО РАЙОНА МЕЛЕУЗОВСКИЙ РАЙОН РЕСПУБЛИКИ БАШКОРТОСТАН"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</si>
  <si>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</si>
  <si>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</si>
  <si>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</si>
  <si>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</si>
  <si>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</si>
  <si>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1730338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</si>
  <si>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</si>
  <si>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</si>
  <si>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</si>
  <si>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</si>
  <si>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</si>
  <si>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</si>
  <si>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</si>
  <si>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</si>
  <si>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</si>
  <si>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</si>
  <si>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0607306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</si>
  <si>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</si>
  <si>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</si>
  <si>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</si>
  <si>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</si>
  <si>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</si>
  <si>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</si>
  <si>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</si>
  <si>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</si>
  <si>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</si>
  <si>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</si>
  <si>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</si>
  <si>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</si>
  <si>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Государственнуая поддержка малого и среднего предпринимательства, включая крестьянские (фермерские) хозяйства за счет средств федерального бюджета</t>
  </si>
  <si>
    <t>0104209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</si>
  <si>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</si>
  <si>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</si>
  <si>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</si>
  <si>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</si>
  <si>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</si>
  <si>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</si>
  <si>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0304319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</si>
  <si>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</si>
  <si>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</si>
  <si>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</si>
  <si>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</si>
  <si>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</si>
  <si>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</si>
  <si>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</si>
  <si>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</si>
  <si>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</si>
  <si>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</si>
  <si>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0507301</t>
  </si>
  <si>
    <t>0500000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</si>
  <si>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</si>
  <si>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</si>
  <si>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</si>
  <si>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1500000</t>
  </si>
  <si>
    <t>0904529</t>
  </si>
  <si>
    <t>0904429</t>
  </si>
  <si>
    <t>0104529</t>
  </si>
  <si>
    <t>0104369</t>
  </si>
  <si>
    <t>0100000</t>
  </si>
  <si>
    <t>0104324</t>
  </si>
  <si>
    <t>Учреждения в сфере молодежной политики</t>
  </si>
  <si>
    <t>0300000</t>
  </si>
  <si>
    <t>0304324</t>
  </si>
  <si>
    <t>0607310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</si>
  <si>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</si>
  <si>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</si>
  <si>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</si>
  <si>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</si>
  <si>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</si>
  <si>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0800000</t>
  </si>
  <si>
    <t>Переподготовка и повышение квалификации кадров</t>
  </si>
  <si>
    <t>0904239</t>
  </si>
  <si>
    <t>ВСЕГО</t>
  </si>
  <si>
    <t>КУЛЬТУРА И КИНЕМАТОГРАФИЯ</t>
  </si>
  <si>
    <t>0408</t>
  </si>
  <si>
    <t>Транспорт</t>
  </si>
  <si>
    <t>Отдельные мероприятия в области автомобильного транспорта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</si>
  <si>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</si>
  <si>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</si>
  <si>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</si>
  <si>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</si>
  <si>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</si>
  <si>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1727217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</si>
  <si>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</si>
  <si>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1317404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</si>
  <si>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</si>
  <si>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0607320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</si>
  <si>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</si>
  <si>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0107407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</si>
  <si>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</si>
  <si>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0107319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</si>
  <si>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</si>
  <si>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0607318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</si>
  <si>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</si>
  <si>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0517317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</si>
  <si>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</si>
  <si>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0517316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</si>
  <si>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</si>
  <si>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0207102</t>
  </si>
  <si>
    <t>Дотации на выравнивание бюджетной обеспеченности</t>
  </si>
  <si>
    <t>1517220</t>
  </si>
  <si>
    <t>Субсидии на предоставление социальных выплат молодым семьям на приобретение (строительство) жилья</t>
  </si>
  <si>
    <t>1517229</t>
  </si>
  <si>
    <t>Субсидии на улучшение жилищных условий молодых семей и молодых специалистов, проживающих в сельской местности</t>
  </si>
  <si>
    <t>остаток на нач. года</t>
  </si>
  <si>
    <t>Средства РБ, РФ</t>
  </si>
  <si>
    <t>Передвижки</t>
  </si>
  <si>
    <t>остатки на начало года</t>
  </si>
  <si>
    <t>средства РБ РФ</t>
  </si>
  <si>
    <t>Остатки на начало года</t>
  </si>
  <si>
    <t>Средства РБ И РФ</t>
  </si>
  <si>
    <t>Предвижки</t>
  </si>
  <si>
    <t>МУНИЦИПАЛЬНОЕ КАЗЕННОЕ УЧРЕЖДЕНИЕ УПРАВЛЕНИЕ ОБРАЗОВАНИЯ МУНИЦИНАЛЬНОГО РАЙОНА МЕЛЕУЗОВСКИЙ РАЙОН РЕСПУБЛИКИ БАШКОРТОСТАН</t>
  </si>
  <si>
    <t>0507317</t>
  </si>
  <si>
    <t>0507316</t>
  </si>
  <si>
    <t>1739235</t>
  </si>
  <si>
    <t>Прочие выплаты по обязательствам государства</t>
  </si>
  <si>
    <t>1112191</t>
  </si>
  <si>
    <t>Подготовка населения и организаций к действиям в чрезвычайной ситуации в мирное и военное время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</si>
  <si>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</si>
  <si>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</si>
  <si>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Подпрограмма Модернизация коммунальной инфраструктуры"</t>
  </si>
  <si>
    <t>Подпрограмма "Модернизация коммунальной инфраструктуры"</t>
  </si>
  <si>
    <t>1207400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</si>
  <si>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</si>
  <si>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Приложение № 19</t>
  </si>
  <si>
    <t xml:space="preserve">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</si>
  <si>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</si>
  <si>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</si>
  <si>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(в редакции решения Совета №___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</si>
  <si>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</si>
  <si>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</si>
  <si>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</si>
  <si>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</si>
  <si>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</si>
  <si>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</si>
  <si>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Председатель Совета                                                                                                                        А.В. Суботин</t>
  </si>
  <si>
    <t xml:space="preserve">                                                                                                                                          № 170 от 17 декабря 2014 года</t>
  </si>
  <si>
    <t xml:space="preserve">Изменения в распределении бюджетных ассигнований муниципального района Мелеузовский район Республики Башкортостан на 2015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</si>
  <si>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в ведомственной структуре расходов  бюджета муниципального района</t>
  </si>
  <si>
    <t xml:space="preserve">                                                                                                                                          от _______________ 2015 года)</t>
  </si>
  <si>
    <t>Источники финансирования дефицита бюджета муниципального района Мелеузовский район Республики Башкортостан на 2015 год</t>
  </si>
  <si>
    <t>Приложение № 1</t>
  </si>
  <si>
    <t xml:space="preserve">от                        2015 года № </t>
  </si>
  <si>
    <t xml:space="preserve">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</si>
  <si>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от ___________________2015 года</t>
  </si>
  <si>
    <t xml:space="preserve">                                                                                                                                                 от _________________ 2015 года №__</t>
  </si>
  <si>
    <t xml:space="preserve">                                                                                                                                                 Приложение № 3</t>
  </si>
  <si>
    <t xml:space="preserve">Изменения в распределении бюджетных ассигнований муниципального района Мелеузовский район Республики Башкортостан на 2015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</si>
  <si>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0904409</t>
  </si>
  <si>
    <t>0207400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</si>
  <si>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</si>
  <si>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Дворцы и дома культуры, другие учреждения культуры</t>
  </si>
  <si>
    <t>1717225</t>
  </si>
  <si>
    <t>1717232</t>
  </si>
  <si>
    <t>1717224</t>
  </si>
  <si>
    <t>1717240</t>
  </si>
  <si>
    <t>Мероприятия по развитию водоснабжения в сельской местности</t>
  </si>
  <si>
    <t>Мероприятия по реконструкции и строительству объектов водоснабжения и водоотведения, электроснабжения и теплоснабжения</t>
  </si>
  <si>
    <t>Мероприятия по развитию газификации в сельской местности</t>
  </si>
  <si>
    <t>Меропрития на софинансирование капитальных вложений в объекты муниципальной собственности</t>
  </si>
  <si>
    <t>1717226</t>
  </si>
  <si>
    <t>Мероприятия по развитию комплексной компактной застройки в сельской местности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</si>
  <si>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</si>
  <si>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</si>
  <si>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</t>
  </si>
  <si>
    <t>Капитальные вложения в объекты муниципальной собственности</t>
  </si>
  <si>
    <t>Физическая культура</t>
  </si>
  <si>
    <t>1317235</t>
  </si>
  <si>
    <t>Расходы, связанные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</si>
  <si>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1317232</t>
  </si>
  <si>
    <t>Мероприятий по реконструкции и строительству объектов водоснабжения и водоотведения, электроснабжения и теплоснабжения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</si>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</sst>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left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91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1" fillId="32" borderId="2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2" fillId="32" borderId="14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vertical="center" wrapText="1"/>
    </xf>
    <xf numFmtId="192" fontId="3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vertical="center" wrapText="1"/>
    </xf>
    <xf numFmtId="192" fontId="2" fillId="32" borderId="13" xfId="0" applyNumberFormat="1" applyFont="1" applyFill="1" applyBorder="1" applyAlignment="1">
      <alignment horizontal="center" vertical="center" wrapText="1"/>
    </xf>
    <xf numFmtId="192" fontId="2" fillId="32" borderId="2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horizontal="center" vertical="center" wrapText="1"/>
    </xf>
    <xf numFmtId="192" fontId="1" fillId="32" borderId="32" xfId="0" applyNumberFormat="1" applyFont="1" applyFill="1" applyBorder="1" applyAlignment="1">
      <alignment horizontal="center" vertical="center" wrapText="1"/>
    </xf>
    <xf numFmtId="192" fontId="1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vertical="center" wrapText="1"/>
    </xf>
    <xf numFmtId="192" fontId="1" fillId="32" borderId="18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192" fontId="9" fillId="0" borderId="30" xfId="0" applyNumberFormat="1" applyFont="1" applyFill="1" applyBorder="1" applyAlignment="1">
      <alignment horizontal="center" vertical="center" wrapText="1"/>
    </xf>
    <xf numFmtId="192" fontId="2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2" fillId="32" borderId="18" xfId="0" applyNumberFormat="1" applyFont="1" applyFill="1" applyBorder="1" applyAlignment="1">
      <alignment horizontal="center" vertical="center" wrapText="1"/>
    </xf>
    <xf numFmtId="192" fontId="1" fillId="32" borderId="33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35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35" xfId="0" applyFont="1" applyFill="1" applyBorder="1" applyAlignment="1">
      <alignment horizontal="right" vertical="center" wrapText="1"/>
    </xf>
    <xf numFmtId="0" fontId="7" fillId="32" borderId="3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6"/>
  <sheetViews>
    <sheetView zoomScale="85" zoomScaleNormal="85" zoomScalePageLayoutView="0" workbookViewId="0" topLeftCell="A292">
      <selection activeCell="A300" sqref="A300"/>
    </sheetView>
  </sheetViews>
  <sheetFormatPr defaultColWidth="9.125" defaultRowHeight="12.75"/>
  <cols>
    <col min="1" max="1" width="84.50390625" style="1" customWidth="1"/>
    <col min="2" max="2" width="6.125" style="6" customWidth="1"/>
    <col min="3" max="3" width="9.375" style="6" customWidth="1"/>
    <col min="4" max="4" width="5.00390625" style="6" customWidth="1"/>
    <col min="5" max="5" width="13.125" style="137" customWidth="1"/>
    <col min="6" max="6" width="13.875" style="137" hidden="1" customWidth="1"/>
    <col min="7" max="7" width="11.125" style="137" hidden="1" customWidth="1"/>
    <col min="8" max="8" width="11.50390625" style="137" hidden="1" customWidth="1"/>
    <col min="9" max="16384" width="9.125" style="1" customWidth="1"/>
  </cols>
  <sheetData>
    <row r="1" spans="2:8" s="10" customFormat="1" ht="13.5">
      <c r="B1" s="174" t="s">
        <v>351</v>
      </c>
      <c r="C1" s="174"/>
      <c r="D1" s="174"/>
      <c r="E1" s="174"/>
      <c r="F1" s="136"/>
      <c r="G1" s="136"/>
      <c r="H1" s="136"/>
    </row>
    <row r="2" spans="2:8" s="10" customFormat="1" ht="13.5">
      <c r="B2" s="174" t="s">
        <v>72</v>
      </c>
      <c r="C2" s="174"/>
      <c r="D2" s="174"/>
      <c r="E2" s="174"/>
      <c r="F2" s="136"/>
      <c r="G2" s="136"/>
      <c r="H2" s="136"/>
    </row>
    <row r="3" spans="2:8" s="10" customFormat="1" ht="13.5">
      <c r="B3" s="174" t="s">
        <v>74</v>
      </c>
      <c r="C3" s="174"/>
      <c r="D3" s="174"/>
      <c r="E3" s="174"/>
      <c r="F3" s="136"/>
      <c r="G3" s="136"/>
      <c r="H3" s="136"/>
    </row>
    <row r="4" spans="2:8" s="10" customFormat="1" ht="13.5">
      <c r="B4" s="174" t="s">
        <v>33</v>
      </c>
      <c r="C4" s="174"/>
      <c r="D4" s="174"/>
      <c r="E4" s="174"/>
      <c r="F4" s="136"/>
      <c r="G4" s="136"/>
      <c r="H4" s="136"/>
    </row>
    <row r="5" spans="2:8" s="10" customFormat="1" ht="13.5">
      <c r="B5" s="175" t="s">
        <v>352</v>
      </c>
      <c r="C5" s="175"/>
      <c r="D5" s="175"/>
      <c r="E5" s="175"/>
      <c r="F5" s="136"/>
      <c r="G5" s="136"/>
      <c r="H5" s="136"/>
    </row>
    <row r="7" spans="1:5" ht="68.25" customHeight="1">
      <c r="A7" s="173" t="s">
        <v>347</v>
      </c>
      <c r="B7" s="173"/>
      <c r="C7" s="173"/>
      <c r="D7" s="173"/>
      <c r="E7" s="173"/>
    </row>
    <row r="8" spans="1:5" ht="15">
      <c r="A8" s="173"/>
      <c r="B8" s="173"/>
      <c r="C8" s="173"/>
      <c r="D8" s="173"/>
      <c r="E8" s="173"/>
    </row>
    <row r="9" spans="4:5" ht="15.75" thickBot="1">
      <c r="D9" s="172" t="s">
        <v>91</v>
      </c>
      <c r="E9" s="172"/>
    </row>
    <row r="10" spans="1:8" s="2" customFormat="1" ht="30.75">
      <c r="A10" s="9" t="s">
        <v>47</v>
      </c>
      <c r="B10" s="9" t="s">
        <v>168</v>
      </c>
      <c r="C10" s="9" t="s">
        <v>169</v>
      </c>
      <c r="D10" s="9" t="s">
        <v>170</v>
      </c>
      <c r="E10" s="164" t="s">
        <v>34</v>
      </c>
      <c r="F10" s="143" t="s">
        <v>313</v>
      </c>
      <c r="G10" s="104" t="s">
        <v>314</v>
      </c>
      <c r="H10" s="104" t="s">
        <v>315</v>
      </c>
    </row>
    <row r="11" spans="1:8" s="2" customFormat="1" ht="15">
      <c r="A11" s="11">
        <v>1</v>
      </c>
      <c r="B11" s="11">
        <v>2</v>
      </c>
      <c r="C11" s="11">
        <v>3</v>
      </c>
      <c r="D11" s="11">
        <v>4</v>
      </c>
      <c r="E11" s="165">
        <v>5</v>
      </c>
      <c r="F11" s="143"/>
      <c r="G11" s="104"/>
      <c r="H11" s="104"/>
    </row>
    <row r="12" spans="1:8" s="4" customFormat="1" ht="34.5" customHeight="1">
      <c r="A12" s="12" t="s">
        <v>171</v>
      </c>
      <c r="B12" s="13" t="s">
        <v>35</v>
      </c>
      <c r="C12" s="14"/>
      <c r="D12" s="15"/>
      <c r="E12" s="166">
        <f>E13+E19+E37+E42</f>
        <v>10783.867</v>
      </c>
      <c r="F12" s="160">
        <f>F13+F19+F37+F42</f>
        <v>10783.867</v>
      </c>
      <c r="G12" s="105">
        <f>G13+G19+G37+G42</f>
        <v>0</v>
      </c>
      <c r="H12" s="105">
        <f>H13+H19+H37+H42</f>
        <v>0</v>
      </c>
    </row>
    <row r="13" spans="1:8" s="4" customFormat="1" ht="39" customHeight="1">
      <c r="A13" s="16" t="s">
        <v>286</v>
      </c>
      <c r="B13" s="17" t="s">
        <v>195</v>
      </c>
      <c r="C13" s="18"/>
      <c r="D13" s="19"/>
      <c r="E13" s="162">
        <f>E15</f>
        <v>74.428</v>
      </c>
      <c r="F13" s="143">
        <f>F15</f>
        <v>74.428</v>
      </c>
      <c r="G13" s="104">
        <f>G15</f>
        <v>0</v>
      </c>
      <c r="H13" s="104">
        <f>H15</f>
        <v>0</v>
      </c>
    </row>
    <row r="14" spans="1:8" s="4" customFormat="1" ht="38.25" customHeight="1">
      <c r="A14" s="16" t="s">
        <v>142</v>
      </c>
      <c r="B14" s="17" t="s">
        <v>195</v>
      </c>
      <c r="C14" s="7" t="s">
        <v>276</v>
      </c>
      <c r="D14" s="19"/>
      <c r="E14" s="162">
        <f>E15</f>
        <v>74.428</v>
      </c>
      <c r="F14" s="143">
        <f>F15</f>
        <v>74.428</v>
      </c>
      <c r="G14" s="104">
        <f>G15</f>
        <v>0</v>
      </c>
      <c r="H14" s="104">
        <f>H15</f>
        <v>0</v>
      </c>
    </row>
    <row r="15" spans="1:8" s="4" customFormat="1" ht="23.25" customHeight="1">
      <c r="A15" s="16" t="s">
        <v>173</v>
      </c>
      <c r="B15" s="17" t="s">
        <v>195</v>
      </c>
      <c r="C15" s="7" t="s">
        <v>143</v>
      </c>
      <c r="D15" s="20"/>
      <c r="E15" s="162">
        <f>E16+E17+E18</f>
        <v>74.428</v>
      </c>
      <c r="F15" s="143">
        <f>F16+F17+F18</f>
        <v>74.428</v>
      </c>
      <c r="G15" s="104">
        <f>G16+G17+G18</f>
        <v>0</v>
      </c>
      <c r="H15" s="104">
        <f>H16+H17+H18</f>
        <v>0</v>
      </c>
    </row>
    <row r="16" spans="1:8" s="4" customFormat="1" ht="57" customHeight="1" hidden="1">
      <c r="A16" s="16" t="s">
        <v>216</v>
      </c>
      <c r="B16" s="17" t="s">
        <v>195</v>
      </c>
      <c r="C16" s="7" t="s">
        <v>143</v>
      </c>
      <c r="D16" s="20" t="s">
        <v>217</v>
      </c>
      <c r="E16" s="162"/>
      <c r="F16" s="161"/>
      <c r="G16" s="106"/>
      <c r="H16" s="106"/>
    </row>
    <row r="17" spans="1:8" s="4" customFormat="1" ht="15" hidden="1">
      <c r="A17" s="16" t="s">
        <v>219</v>
      </c>
      <c r="B17" s="17" t="s">
        <v>195</v>
      </c>
      <c r="C17" s="7" t="s">
        <v>143</v>
      </c>
      <c r="D17" s="20" t="s">
        <v>218</v>
      </c>
      <c r="E17" s="162"/>
      <c r="F17" s="161"/>
      <c r="G17" s="106"/>
      <c r="H17" s="106"/>
    </row>
    <row r="18" spans="1:8" s="4" customFormat="1" ht="15">
      <c r="A18" s="16" t="s">
        <v>220</v>
      </c>
      <c r="B18" s="17" t="s">
        <v>195</v>
      </c>
      <c r="C18" s="7" t="s">
        <v>143</v>
      </c>
      <c r="D18" s="20" t="s">
        <v>221</v>
      </c>
      <c r="E18" s="162">
        <v>74.428</v>
      </c>
      <c r="F18" s="144">
        <v>74.428</v>
      </c>
      <c r="G18" s="106"/>
      <c r="H18" s="106"/>
    </row>
    <row r="19" spans="1:8" s="99" customFormat="1" ht="54" customHeight="1">
      <c r="A19" s="16" t="s">
        <v>81</v>
      </c>
      <c r="B19" s="17" t="s">
        <v>172</v>
      </c>
      <c r="C19" s="7"/>
      <c r="D19" s="20"/>
      <c r="E19" s="162">
        <f>E20+E27+E32</f>
        <v>1000</v>
      </c>
      <c r="F19" s="143">
        <f>F20+F27+F32</f>
        <v>1000</v>
      </c>
      <c r="G19" s="104">
        <f>G20+G27+G32</f>
        <v>0</v>
      </c>
      <c r="H19" s="107"/>
    </row>
    <row r="20" spans="1:8" s="99" customFormat="1" ht="30.75" hidden="1">
      <c r="A20" s="16" t="s">
        <v>142</v>
      </c>
      <c r="B20" s="17" t="s">
        <v>172</v>
      </c>
      <c r="C20" s="7" t="s">
        <v>276</v>
      </c>
      <c r="D20" s="20"/>
      <c r="E20" s="162">
        <f>E21+E25</f>
        <v>0</v>
      </c>
      <c r="F20" s="143">
        <f>F21+F25</f>
        <v>0</v>
      </c>
      <c r="G20" s="104">
        <f>G21+G25</f>
        <v>0</v>
      </c>
      <c r="H20" s="104">
        <f>H21+H25</f>
        <v>0</v>
      </c>
    </row>
    <row r="21" spans="1:8" s="99" customFormat="1" ht="15" hidden="1">
      <c r="A21" s="16" t="s">
        <v>173</v>
      </c>
      <c r="B21" s="17" t="s">
        <v>172</v>
      </c>
      <c r="C21" s="7" t="s">
        <v>143</v>
      </c>
      <c r="D21" s="20"/>
      <c r="E21" s="162">
        <f>E22+E23+E24</f>
        <v>0</v>
      </c>
      <c r="F21" s="143">
        <f>F22+F23+F24</f>
        <v>0</v>
      </c>
      <c r="G21" s="104">
        <f>G22+G23+G24</f>
        <v>0</v>
      </c>
      <c r="H21" s="104">
        <f>H22+H23+H24</f>
        <v>0</v>
      </c>
    </row>
    <row r="22" spans="1:8" s="99" customFormat="1" ht="59.25" customHeight="1" hidden="1">
      <c r="A22" s="16" t="s">
        <v>216</v>
      </c>
      <c r="B22" s="17" t="s">
        <v>172</v>
      </c>
      <c r="C22" s="7" t="s">
        <v>143</v>
      </c>
      <c r="D22" s="20" t="s">
        <v>217</v>
      </c>
      <c r="E22" s="162"/>
      <c r="F22" s="144"/>
      <c r="G22" s="107"/>
      <c r="H22" s="107"/>
    </row>
    <row r="23" spans="1:8" s="99" customFormat="1" ht="15" hidden="1">
      <c r="A23" s="16" t="s">
        <v>219</v>
      </c>
      <c r="B23" s="17" t="s">
        <v>172</v>
      </c>
      <c r="C23" s="7" t="s">
        <v>143</v>
      </c>
      <c r="D23" s="20" t="s">
        <v>218</v>
      </c>
      <c r="E23" s="162"/>
      <c r="F23" s="144"/>
      <c r="G23" s="107"/>
      <c r="H23" s="107"/>
    </row>
    <row r="24" spans="1:8" s="99" customFormat="1" ht="15" hidden="1">
      <c r="A24" s="16" t="s">
        <v>220</v>
      </c>
      <c r="B24" s="17" t="s">
        <v>172</v>
      </c>
      <c r="C24" s="7" t="s">
        <v>143</v>
      </c>
      <c r="D24" s="20" t="s">
        <v>221</v>
      </c>
      <c r="E24" s="162"/>
      <c r="F24" s="144"/>
      <c r="G24" s="107"/>
      <c r="H24" s="107"/>
    </row>
    <row r="25" spans="1:8" s="99" customFormat="1" ht="30.75" hidden="1">
      <c r="A25" s="16" t="s">
        <v>196</v>
      </c>
      <c r="B25" s="17" t="s">
        <v>172</v>
      </c>
      <c r="C25" s="7" t="s">
        <v>144</v>
      </c>
      <c r="D25" s="20"/>
      <c r="E25" s="162">
        <f>E26</f>
        <v>0</v>
      </c>
      <c r="F25" s="143">
        <f>F26</f>
        <v>0</v>
      </c>
      <c r="G25" s="104">
        <f>G26</f>
        <v>0</v>
      </c>
      <c r="H25" s="104">
        <f>H26</f>
        <v>0</v>
      </c>
    </row>
    <row r="26" spans="1:8" s="99" customFormat="1" ht="46.5" hidden="1">
      <c r="A26" s="16" t="s">
        <v>216</v>
      </c>
      <c r="B26" s="17" t="s">
        <v>172</v>
      </c>
      <c r="C26" s="7" t="s">
        <v>144</v>
      </c>
      <c r="D26" s="20" t="s">
        <v>217</v>
      </c>
      <c r="E26" s="162"/>
      <c r="F26" s="144"/>
      <c r="G26" s="107"/>
      <c r="H26" s="107"/>
    </row>
    <row r="27" spans="1:8" s="99" customFormat="1" ht="46.5" hidden="1">
      <c r="A27" s="16" t="s">
        <v>62</v>
      </c>
      <c r="B27" s="17" t="s">
        <v>172</v>
      </c>
      <c r="C27" s="7" t="s">
        <v>243</v>
      </c>
      <c r="D27" s="20"/>
      <c r="E27" s="162">
        <f>E28</f>
        <v>0</v>
      </c>
      <c r="F27" s="143">
        <f>F28</f>
        <v>0</v>
      </c>
      <c r="G27" s="104">
        <f>G28</f>
        <v>0</v>
      </c>
      <c r="H27" s="104">
        <f>H28</f>
        <v>0</v>
      </c>
    </row>
    <row r="28" spans="1:8" s="99" customFormat="1" ht="15" hidden="1">
      <c r="A28" s="16" t="s">
        <v>173</v>
      </c>
      <c r="B28" s="17" t="s">
        <v>172</v>
      </c>
      <c r="C28" s="7" t="s">
        <v>222</v>
      </c>
      <c r="D28" s="20"/>
      <c r="E28" s="162">
        <f>E29+E30+E31</f>
        <v>0</v>
      </c>
      <c r="F28" s="143">
        <f>F29+F30+F31</f>
        <v>0</v>
      </c>
      <c r="G28" s="104">
        <f>G29+G30+G31</f>
        <v>0</v>
      </c>
      <c r="H28" s="104">
        <f>H29+H30+H31</f>
        <v>0</v>
      </c>
    </row>
    <row r="29" spans="1:8" s="99" customFormat="1" ht="55.5" customHeight="1" hidden="1">
      <c r="A29" s="16" t="s">
        <v>216</v>
      </c>
      <c r="B29" s="17" t="s">
        <v>172</v>
      </c>
      <c r="C29" s="7" t="s">
        <v>222</v>
      </c>
      <c r="D29" s="20" t="s">
        <v>217</v>
      </c>
      <c r="E29" s="162"/>
      <c r="F29" s="144"/>
      <c r="G29" s="107"/>
      <c r="H29" s="107"/>
    </row>
    <row r="30" spans="1:8" s="99" customFormat="1" ht="15" hidden="1">
      <c r="A30" s="16" t="s">
        <v>219</v>
      </c>
      <c r="B30" s="17" t="s">
        <v>172</v>
      </c>
      <c r="C30" s="7" t="s">
        <v>222</v>
      </c>
      <c r="D30" s="20" t="s">
        <v>218</v>
      </c>
      <c r="E30" s="162"/>
      <c r="F30" s="144"/>
      <c r="G30" s="107"/>
      <c r="H30" s="107"/>
    </row>
    <row r="31" spans="1:8" s="99" customFormat="1" ht="21" customHeight="1" hidden="1">
      <c r="A31" s="16" t="s">
        <v>220</v>
      </c>
      <c r="B31" s="17" t="s">
        <v>172</v>
      </c>
      <c r="C31" s="7" t="s">
        <v>222</v>
      </c>
      <c r="D31" s="20" t="s">
        <v>221</v>
      </c>
      <c r="E31" s="162"/>
      <c r="F31" s="144"/>
      <c r="G31" s="107"/>
      <c r="H31" s="107"/>
    </row>
    <row r="32" spans="1:8" s="99" customFormat="1" ht="60" customHeight="1">
      <c r="A32" s="16" t="s">
        <v>129</v>
      </c>
      <c r="B32" s="17" t="s">
        <v>172</v>
      </c>
      <c r="C32" s="7" t="s">
        <v>278</v>
      </c>
      <c r="D32" s="20"/>
      <c r="E32" s="162">
        <f>E33</f>
        <v>1000</v>
      </c>
      <c r="F32" s="143">
        <f>F33</f>
        <v>1000</v>
      </c>
      <c r="G32" s="104">
        <f>G33</f>
        <v>0</v>
      </c>
      <c r="H32" s="104">
        <f>H33</f>
        <v>0</v>
      </c>
    </row>
    <row r="33" spans="1:8" s="99" customFormat="1" ht="15">
      <c r="A33" s="16" t="s">
        <v>173</v>
      </c>
      <c r="B33" s="17" t="s">
        <v>172</v>
      </c>
      <c r="C33" s="7" t="s">
        <v>59</v>
      </c>
      <c r="D33" s="20"/>
      <c r="E33" s="162">
        <f>E34+E35+E36</f>
        <v>1000</v>
      </c>
      <c r="F33" s="143">
        <f>F34+F35+F36</f>
        <v>1000</v>
      </c>
      <c r="G33" s="104">
        <f>G34+G35+G36</f>
        <v>0</v>
      </c>
      <c r="H33" s="104">
        <f>H34+H35+H36</f>
        <v>0</v>
      </c>
    </row>
    <row r="34" spans="1:8" s="99" customFormat="1" ht="61.5" customHeight="1" hidden="1">
      <c r="A34" s="16" t="s">
        <v>216</v>
      </c>
      <c r="B34" s="17" t="s">
        <v>172</v>
      </c>
      <c r="C34" s="7" t="s">
        <v>59</v>
      </c>
      <c r="D34" s="20" t="s">
        <v>217</v>
      </c>
      <c r="E34" s="162"/>
      <c r="F34" s="144"/>
      <c r="G34" s="107"/>
      <c r="H34" s="107"/>
    </row>
    <row r="35" spans="1:8" s="99" customFormat="1" ht="19.5" customHeight="1">
      <c r="A35" s="16" t="s">
        <v>219</v>
      </c>
      <c r="B35" s="17" t="s">
        <v>172</v>
      </c>
      <c r="C35" s="7" t="s">
        <v>59</v>
      </c>
      <c r="D35" s="20" t="s">
        <v>218</v>
      </c>
      <c r="E35" s="162">
        <v>1000</v>
      </c>
      <c r="F35" s="144">
        <v>1000</v>
      </c>
      <c r="G35" s="107"/>
      <c r="H35" s="107"/>
    </row>
    <row r="36" spans="1:8" s="99" customFormat="1" ht="22.5" customHeight="1" hidden="1">
      <c r="A36" s="16" t="s">
        <v>220</v>
      </c>
      <c r="B36" s="17" t="s">
        <v>172</v>
      </c>
      <c r="C36" s="7" t="s">
        <v>59</v>
      </c>
      <c r="D36" s="20" t="s">
        <v>221</v>
      </c>
      <c r="E36" s="162"/>
      <c r="F36" s="144"/>
      <c r="G36" s="107"/>
      <c r="H36" s="107"/>
    </row>
    <row r="37" spans="1:8" s="99" customFormat="1" ht="24" customHeight="1" hidden="1">
      <c r="A37" s="16" t="s">
        <v>45</v>
      </c>
      <c r="B37" s="17" t="s">
        <v>149</v>
      </c>
      <c r="C37" s="7"/>
      <c r="D37" s="20"/>
      <c r="E37" s="162">
        <f>E40</f>
        <v>0</v>
      </c>
      <c r="F37" s="143">
        <f>F40</f>
        <v>0</v>
      </c>
      <c r="G37" s="104">
        <f>G40</f>
        <v>0</v>
      </c>
      <c r="H37" s="104">
        <f>H40</f>
        <v>0</v>
      </c>
    </row>
    <row r="38" spans="1:8" s="99" customFormat="1" ht="30.75" hidden="1">
      <c r="A38" s="16" t="s">
        <v>132</v>
      </c>
      <c r="B38" s="17" t="s">
        <v>149</v>
      </c>
      <c r="C38" s="7" t="s">
        <v>244</v>
      </c>
      <c r="D38" s="20"/>
      <c r="E38" s="162">
        <f>E40</f>
        <v>0</v>
      </c>
      <c r="F38" s="143">
        <f>F40</f>
        <v>0</v>
      </c>
      <c r="G38" s="104">
        <f>G40</f>
        <v>0</v>
      </c>
      <c r="H38" s="104">
        <f>H40</f>
        <v>0</v>
      </c>
    </row>
    <row r="39" spans="1:8" s="99" customFormat="1" ht="30.75" hidden="1">
      <c r="A39" s="16" t="s">
        <v>133</v>
      </c>
      <c r="B39" s="17" t="s">
        <v>149</v>
      </c>
      <c r="C39" s="7" t="s">
        <v>134</v>
      </c>
      <c r="D39" s="20"/>
      <c r="E39" s="162">
        <f>E40</f>
        <v>0</v>
      </c>
      <c r="F39" s="143">
        <f aca="true" t="shared" si="0" ref="F39:H40">F40</f>
        <v>0</v>
      </c>
      <c r="G39" s="104">
        <f t="shared" si="0"/>
        <v>0</v>
      </c>
      <c r="H39" s="104">
        <f t="shared" si="0"/>
        <v>0</v>
      </c>
    </row>
    <row r="40" spans="1:8" s="99" customFormat="1" ht="15" hidden="1">
      <c r="A40" s="16" t="s">
        <v>163</v>
      </c>
      <c r="B40" s="17" t="s">
        <v>149</v>
      </c>
      <c r="C40" s="7" t="s">
        <v>136</v>
      </c>
      <c r="D40" s="20"/>
      <c r="E40" s="162">
        <f>E41</f>
        <v>0</v>
      </c>
      <c r="F40" s="143">
        <f t="shared" si="0"/>
        <v>0</v>
      </c>
      <c r="G40" s="104">
        <f t="shared" si="0"/>
        <v>0</v>
      </c>
      <c r="H40" s="104">
        <f t="shared" si="0"/>
        <v>0</v>
      </c>
    </row>
    <row r="41" spans="1:8" s="99" customFormat="1" ht="15" hidden="1">
      <c r="A41" s="16" t="s">
        <v>220</v>
      </c>
      <c r="B41" s="17" t="s">
        <v>149</v>
      </c>
      <c r="C41" s="7" t="s">
        <v>136</v>
      </c>
      <c r="D41" s="20" t="s">
        <v>221</v>
      </c>
      <c r="E41" s="162"/>
      <c r="F41" s="144"/>
      <c r="G41" s="107"/>
      <c r="H41" s="107"/>
    </row>
    <row r="42" spans="1:8" s="99" customFormat="1" ht="15">
      <c r="A42" s="16" t="s">
        <v>57</v>
      </c>
      <c r="B42" s="17" t="s">
        <v>150</v>
      </c>
      <c r="C42" s="7"/>
      <c r="D42" s="20"/>
      <c r="E42" s="110">
        <f>E43+E52+E56</f>
        <v>9709.439</v>
      </c>
      <c r="F42" s="143">
        <f>F43+F52+F56</f>
        <v>9709.439</v>
      </c>
      <c r="G42" s="104">
        <f>G43+G52+G56</f>
        <v>0</v>
      </c>
      <c r="H42" s="104">
        <f>H43+H52+H56</f>
        <v>0</v>
      </c>
    </row>
    <row r="43" spans="1:8" s="99" customFormat="1" ht="54.75" customHeight="1">
      <c r="A43" s="16" t="s">
        <v>8</v>
      </c>
      <c r="B43" s="17" t="s">
        <v>150</v>
      </c>
      <c r="C43" s="7" t="s">
        <v>5</v>
      </c>
      <c r="D43" s="20"/>
      <c r="E43" s="110">
        <f>E44</f>
        <v>9709.439</v>
      </c>
      <c r="F43" s="143">
        <f>F44</f>
        <v>9709.439</v>
      </c>
      <c r="G43" s="104">
        <f>G44</f>
        <v>0</v>
      </c>
      <c r="H43" s="104">
        <f>H44</f>
        <v>0</v>
      </c>
    </row>
    <row r="44" spans="1:8" s="99" customFormat="1" ht="30.75">
      <c r="A44" s="16" t="s">
        <v>9</v>
      </c>
      <c r="B44" s="17" t="s">
        <v>150</v>
      </c>
      <c r="C44" s="20" t="s">
        <v>10</v>
      </c>
      <c r="D44" s="20"/>
      <c r="E44" s="110">
        <f>E45+E47+E50</f>
        <v>9709.439</v>
      </c>
      <c r="F44" s="143">
        <f>F45+F47+F50</f>
        <v>9709.439</v>
      </c>
      <c r="G44" s="104">
        <f>G45+G47+G50</f>
        <v>0</v>
      </c>
      <c r="H44" s="104">
        <f>H45+H47+H50</f>
        <v>0</v>
      </c>
    </row>
    <row r="45" spans="1:8" s="99" customFormat="1" ht="30.75">
      <c r="A45" s="16" t="s">
        <v>60</v>
      </c>
      <c r="B45" s="17" t="s">
        <v>150</v>
      </c>
      <c r="C45" s="20" t="s">
        <v>11</v>
      </c>
      <c r="D45" s="20"/>
      <c r="E45" s="110">
        <f>E46</f>
        <v>532.84</v>
      </c>
      <c r="F45" s="143">
        <f>F46</f>
        <v>532.84</v>
      </c>
      <c r="G45" s="104">
        <f>G46</f>
        <v>0</v>
      </c>
      <c r="H45" s="104">
        <f>H46</f>
        <v>0</v>
      </c>
    </row>
    <row r="46" spans="1:8" s="99" customFormat="1" ht="24" customHeight="1">
      <c r="A46" s="16" t="s">
        <v>219</v>
      </c>
      <c r="B46" s="17" t="s">
        <v>150</v>
      </c>
      <c r="C46" s="20" t="s">
        <v>11</v>
      </c>
      <c r="D46" s="20" t="s">
        <v>218</v>
      </c>
      <c r="E46" s="110">
        <v>532.84</v>
      </c>
      <c r="F46" s="144">
        <v>532.84</v>
      </c>
      <c r="G46" s="107"/>
      <c r="H46" s="107"/>
    </row>
    <row r="47" spans="1:8" s="99" customFormat="1" ht="22.5" customHeight="1">
      <c r="A47" s="16" t="s">
        <v>206</v>
      </c>
      <c r="B47" s="17" t="s">
        <v>150</v>
      </c>
      <c r="C47" s="20" t="s">
        <v>12</v>
      </c>
      <c r="D47" s="20"/>
      <c r="E47" s="110">
        <f>E48+E49</f>
        <v>932.829</v>
      </c>
      <c r="F47" s="143">
        <f>F48+F49</f>
        <v>932.8290000000001</v>
      </c>
      <c r="G47" s="104">
        <f>G48+G49</f>
        <v>0</v>
      </c>
      <c r="H47" s="104">
        <f>H48+H49</f>
        <v>0</v>
      </c>
    </row>
    <row r="48" spans="1:8" s="99" customFormat="1" ht="15">
      <c r="A48" s="16" t="s">
        <v>219</v>
      </c>
      <c r="B48" s="17" t="s">
        <v>150</v>
      </c>
      <c r="C48" s="20" t="s">
        <v>12</v>
      </c>
      <c r="D48" s="20" t="s">
        <v>218</v>
      </c>
      <c r="E48" s="110">
        <f>-26.868+896.076</f>
        <v>869.208</v>
      </c>
      <c r="F48" s="144">
        <v>896.076</v>
      </c>
      <c r="G48" s="107"/>
      <c r="H48" s="107">
        <v>-26.868</v>
      </c>
    </row>
    <row r="49" spans="1:8" s="99" customFormat="1" ht="15">
      <c r="A49" s="16" t="s">
        <v>220</v>
      </c>
      <c r="B49" s="17" t="s">
        <v>150</v>
      </c>
      <c r="C49" s="7" t="s">
        <v>12</v>
      </c>
      <c r="D49" s="20" t="s">
        <v>221</v>
      </c>
      <c r="E49" s="110">
        <f>26.868+36.753</f>
        <v>63.620999999999995</v>
      </c>
      <c r="F49" s="144">
        <v>36.753</v>
      </c>
      <c r="G49" s="107"/>
      <c r="H49" s="107">
        <v>26.868</v>
      </c>
    </row>
    <row r="50" spans="1:8" s="99" customFormat="1" ht="15">
      <c r="A50" s="16" t="s">
        <v>325</v>
      </c>
      <c r="B50" s="17" t="s">
        <v>150</v>
      </c>
      <c r="C50" s="7" t="s">
        <v>324</v>
      </c>
      <c r="D50" s="20"/>
      <c r="E50" s="110">
        <f>E51</f>
        <v>8243.77</v>
      </c>
      <c r="F50" s="143">
        <f>F51</f>
        <v>8243.77</v>
      </c>
      <c r="G50" s="104">
        <f>G51</f>
        <v>0</v>
      </c>
      <c r="H50" s="104">
        <f>H51</f>
        <v>0</v>
      </c>
    </row>
    <row r="51" spans="1:8" s="99" customFormat="1" ht="15">
      <c r="A51" s="16" t="s">
        <v>220</v>
      </c>
      <c r="B51" s="17" t="s">
        <v>150</v>
      </c>
      <c r="C51" s="7" t="s">
        <v>324</v>
      </c>
      <c r="D51" s="20" t="s">
        <v>221</v>
      </c>
      <c r="E51" s="110">
        <v>8243.77</v>
      </c>
      <c r="F51" s="144">
        <v>8243.77</v>
      </c>
      <c r="G51" s="107"/>
      <c r="H51" s="107"/>
    </row>
    <row r="52" spans="1:8" s="99" customFormat="1" ht="46.5" hidden="1">
      <c r="A52" s="16" t="s">
        <v>127</v>
      </c>
      <c r="B52" s="17" t="s">
        <v>150</v>
      </c>
      <c r="C52" s="7" t="s">
        <v>245</v>
      </c>
      <c r="D52" s="20"/>
      <c r="E52" s="110">
        <f>E53</f>
        <v>0</v>
      </c>
      <c r="F52" s="143">
        <f>F53</f>
        <v>0</v>
      </c>
      <c r="G52" s="104">
        <f>G53</f>
        <v>0</v>
      </c>
      <c r="H52" s="104">
        <f>H53</f>
        <v>0</v>
      </c>
    </row>
    <row r="53" spans="1:8" s="99" customFormat="1" ht="30.75" hidden="1">
      <c r="A53" s="16" t="s">
        <v>54</v>
      </c>
      <c r="B53" s="17" t="s">
        <v>150</v>
      </c>
      <c r="C53" s="7" t="s">
        <v>225</v>
      </c>
      <c r="D53" s="20"/>
      <c r="E53" s="162">
        <f>E54+E55</f>
        <v>0</v>
      </c>
      <c r="F53" s="143">
        <f>F54+F55</f>
        <v>0</v>
      </c>
      <c r="G53" s="104">
        <f>G54+G55</f>
        <v>0</v>
      </c>
      <c r="H53" s="104">
        <f>H54+H55</f>
        <v>0</v>
      </c>
    </row>
    <row r="54" spans="1:8" s="99" customFormat="1" ht="53.25" customHeight="1" hidden="1">
      <c r="A54" s="16" t="s">
        <v>216</v>
      </c>
      <c r="B54" s="17" t="s">
        <v>150</v>
      </c>
      <c r="C54" s="7" t="s">
        <v>225</v>
      </c>
      <c r="D54" s="20" t="s">
        <v>217</v>
      </c>
      <c r="E54" s="162"/>
      <c r="F54" s="144"/>
      <c r="G54" s="107"/>
      <c r="H54" s="107"/>
    </row>
    <row r="55" spans="1:8" s="99" customFormat="1" ht="22.5" customHeight="1" hidden="1">
      <c r="A55" s="16" t="s">
        <v>219</v>
      </c>
      <c r="B55" s="17" t="s">
        <v>150</v>
      </c>
      <c r="C55" s="7" t="s">
        <v>225</v>
      </c>
      <c r="D55" s="20" t="s">
        <v>218</v>
      </c>
      <c r="E55" s="162"/>
      <c r="F55" s="144"/>
      <c r="G55" s="107"/>
      <c r="H55" s="107"/>
    </row>
    <row r="56" spans="1:8" s="99" customFormat="1" ht="39.75" customHeight="1" hidden="1">
      <c r="A56" s="16" t="s">
        <v>142</v>
      </c>
      <c r="B56" s="17" t="s">
        <v>150</v>
      </c>
      <c r="C56" s="7" t="s">
        <v>276</v>
      </c>
      <c r="D56" s="20"/>
      <c r="E56" s="162">
        <f>E57+E59</f>
        <v>0</v>
      </c>
      <c r="F56" s="143">
        <f>F57+F59</f>
        <v>0</v>
      </c>
      <c r="G56" s="104">
        <f>G57+G59</f>
        <v>0</v>
      </c>
      <c r="H56" s="104">
        <f>H57+H59</f>
        <v>0</v>
      </c>
    </row>
    <row r="57" spans="1:8" s="99" customFormat="1" ht="46.5" hidden="1">
      <c r="A57" s="16" t="s">
        <v>117</v>
      </c>
      <c r="B57" s="17" t="s">
        <v>150</v>
      </c>
      <c r="C57" s="7" t="s">
        <v>146</v>
      </c>
      <c r="D57" s="20"/>
      <c r="E57" s="162">
        <f>E58</f>
        <v>0</v>
      </c>
      <c r="F57" s="143">
        <f>F58</f>
        <v>0</v>
      </c>
      <c r="G57" s="104">
        <f>G58</f>
        <v>0</v>
      </c>
      <c r="H57" s="104">
        <f>H58</f>
        <v>0</v>
      </c>
    </row>
    <row r="58" spans="1:8" s="99" customFormat="1" ht="46.5" hidden="1">
      <c r="A58" s="16" t="s">
        <v>216</v>
      </c>
      <c r="B58" s="17" t="s">
        <v>150</v>
      </c>
      <c r="C58" s="7" t="s">
        <v>146</v>
      </c>
      <c r="D58" s="20" t="s">
        <v>217</v>
      </c>
      <c r="E58" s="162"/>
      <c r="F58" s="144"/>
      <c r="G58" s="107"/>
      <c r="H58" s="107"/>
    </row>
    <row r="59" spans="1:8" s="99" customFormat="1" ht="30.75" hidden="1">
      <c r="A59" s="16" t="s">
        <v>118</v>
      </c>
      <c r="B59" s="17" t="s">
        <v>150</v>
      </c>
      <c r="C59" s="7" t="s">
        <v>147</v>
      </c>
      <c r="D59" s="20"/>
      <c r="E59" s="162">
        <f>E60+E61</f>
        <v>0</v>
      </c>
      <c r="F59" s="143">
        <f>F60+F61</f>
        <v>0</v>
      </c>
      <c r="G59" s="104">
        <f>G60+G61</f>
        <v>0</v>
      </c>
      <c r="H59" s="104">
        <f>H60+H61</f>
        <v>0</v>
      </c>
    </row>
    <row r="60" spans="1:8" s="99" customFormat="1" ht="46.5" hidden="1">
      <c r="A60" s="16" t="s">
        <v>216</v>
      </c>
      <c r="B60" s="17" t="s">
        <v>150</v>
      </c>
      <c r="C60" s="7" t="s">
        <v>147</v>
      </c>
      <c r="D60" s="20" t="s">
        <v>217</v>
      </c>
      <c r="E60" s="162"/>
      <c r="F60" s="144"/>
      <c r="G60" s="107"/>
      <c r="H60" s="107"/>
    </row>
    <row r="61" spans="1:8" s="99" customFormat="1" ht="15" hidden="1">
      <c r="A61" s="16" t="s">
        <v>219</v>
      </c>
      <c r="B61" s="17" t="s">
        <v>150</v>
      </c>
      <c r="C61" s="7" t="s">
        <v>147</v>
      </c>
      <c r="D61" s="20" t="s">
        <v>218</v>
      </c>
      <c r="E61" s="162"/>
      <c r="F61" s="144"/>
      <c r="G61" s="107"/>
      <c r="H61" s="107"/>
    </row>
    <row r="62" spans="1:8" s="4" customFormat="1" ht="25.5" customHeight="1" hidden="1">
      <c r="A62" s="12" t="s">
        <v>86</v>
      </c>
      <c r="B62" s="13" t="s">
        <v>87</v>
      </c>
      <c r="C62" s="14"/>
      <c r="D62" s="15"/>
      <c r="E62" s="166">
        <f>E63</f>
        <v>0</v>
      </c>
      <c r="F62" s="160">
        <f>F63</f>
        <v>0</v>
      </c>
      <c r="G62" s="105">
        <f>G63</f>
        <v>0</v>
      </c>
      <c r="H62" s="105">
        <f>H63</f>
        <v>0</v>
      </c>
    </row>
    <row r="63" spans="1:8" s="99" customFormat="1" ht="15" hidden="1">
      <c r="A63" s="16" t="s">
        <v>89</v>
      </c>
      <c r="B63" s="17" t="s">
        <v>88</v>
      </c>
      <c r="C63" s="7"/>
      <c r="D63" s="20"/>
      <c r="E63" s="162">
        <f>E65</f>
        <v>0</v>
      </c>
      <c r="F63" s="143">
        <f>F65</f>
        <v>0</v>
      </c>
      <c r="G63" s="104">
        <f>G65</f>
        <v>0</v>
      </c>
      <c r="H63" s="104">
        <f>H65</f>
        <v>0</v>
      </c>
    </row>
    <row r="64" spans="1:8" s="99" customFormat="1" ht="30.75" hidden="1">
      <c r="A64" s="16" t="s">
        <v>142</v>
      </c>
      <c r="B64" s="17" t="s">
        <v>88</v>
      </c>
      <c r="C64" s="7" t="s">
        <v>276</v>
      </c>
      <c r="D64" s="20"/>
      <c r="E64" s="162">
        <f>E65</f>
        <v>0</v>
      </c>
      <c r="F64" s="143">
        <f aca="true" t="shared" si="1" ref="F64:H65">F65</f>
        <v>0</v>
      </c>
      <c r="G64" s="104">
        <f t="shared" si="1"/>
        <v>0</v>
      </c>
      <c r="H64" s="104">
        <f t="shared" si="1"/>
        <v>0</v>
      </c>
    </row>
    <row r="65" spans="1:8" s="99" customFormat="1" ht="30.75" hidden="1">
      <c r="A65" s="16" t="s">
        <v>119</v>
      </c>
      <c r="B65" s="17" t="s">
        <v>88</v>
      </c>
      <c r="C65" s="7" t="s">
        <v>145</v>
      </c>
      <c r="D65" s="20"/>
      <c r="E65" s="162">
        <f>E66</f>
        <v>0</v>
      </c>
      <c r="F65" s="143">
        <f t="shared" si="1"/>
        <v>0</v>
      </c>
      <c r="G65" s="104">
        <f t="shared" si="1"/>
        <v>0</v>
      </c>
      <c r="H65" s="104">
        <f t="shared" si="1"/>
        <v>0</v>
      </c>
    </row>
    <row r="66" spans="1:8" s="99" customFormat="1" ht="15" hidden="1">
      <c r="A66" s="21" t="s">
        <v>28</v>
      </c>
      <c r="B66" s="22" t="s">
        <v>88</v>
      </c>
      <c r="C66" s="23" t="s">
        <v>145</v>
      </c>
      <c r="D66" s="24" t="s">
        <v>248</v>
      </c>
      <c r="E66" s="159"/>
      <c r="F66" s="144"/>
      <c r="G66" s="107"/>
      <c r="H66" s="107"/>
    </row>
    <row r="67" spans="1:8" s="4" customFormat="1" ht="30.75">
      <c r="A67" s="12" t="s">
        <v>174</v>
      </c>
      <c r="B67" s="13" t="s">
        <v>175</v>
      </c>
      <c r="C67" s="14"/>
      <c r="D67" s="15"/>
      <c r="E67" s="166">
        <f>E68</f>
        <v>390</v>
      </c>
      <c r="F67" s="160">
        <f aca="true" t="shared" si="2" ref="F67:H69">F68</f>
        <v>390</v>
      </c>
      <c r="G67" s="105">
        <f t="shared" si="2"/>
        <v>0</v>
      </c>
      <c r="H67" s="105">
        <f t="shared" si="2"/>
        <v>0</v>
      </c>
    </row>
    <row r="68" spans="1:8" s="99" customFormat="1" ht="30.75">
      <c r="A68" s="16" t="s">
        <v>205</v>
      </c>
      <c r="B68" s="17" t="s">
        <v>84</v>
      </c>
      <c r="C68" s="7"/>
      <c r="D68" s="20"/>
      <c r="E68" s="162">
        <f>E69</f>
        <v>390</v>
      </c>
      <c r="F68" s="143">
        <f t="shared" si="2"/>
        <v>390</v>
      </c>
      <c r="G68" s="104">
        <f t="shared" si="2"/>
        <v>0</v>
      </c>
      <c r="H68" s="104">
        <f t="shared" si="2"/>
        <v>0</v>
      </c>
    </row>
    <row r="69" spans="1:8" s="99" customFormat="1" ht="30.75">
      <c r="A69" s="16" t="s">
        <v>132</v>
      </c>
      <c r="B69" s="17" t="s">
        <v>84</v>
      </c>
      <c r="C69" s="7" t="s">
        <v>244</v>
      </c>
      <c r="D69" s="20"/>
      <c r="E69" s="110">
        <f>E70</f>
        <v>390</v>
      </c>
      <c r="F69" s="143">
        <f t="shared" si="2"/>
        <v>390</v>
      </c>
      <c r="G69" s="104">
        <f t="shared" si="2"/>
        <v>0</v>
      </c>
      <c r="H69" s="104">
        <f t="shared" si="2"/>
        <v>0</v>
      </c>
    </row>
    <row r="70" spans="1:8" s="99" customFormat="1" ht="30.75">
      <c r="A70" s="16" t="s">
        <v>133</v>
      </c>
      <c r="B70" s="17" t="s">
        <v>84</v>
      </c>
      <c r="C70" s="7" t="s">
        <v>134</v>
      </c>
      <c r="D70" s="20"/>
      <c r="E70" s="110">
        <f>E71+E75</f>
        <v>390</v>
      </c>
      <c r="F70" s="143">
        <f>F71+F75</f>
        <v>390</v>
      </c>
      <c r="G70" s="104">
        <f>G71+G75</f>
        <v>0</v>
      </c>
      <c r="H70" s="104">
        <f>H71+H75</f>
        <v>0</v>
      </c>
    </row>
    <row r="71" spans="1:8" s="99" customFormat="1" ht="15" hidden="1">
      <c r="A71" s="16" t="s">
        <v>76</v>
      </c>
      <c r="B71" s="17" t="s">
        <v>84</v>
      </c>
      <c r="C71" s="7" t="s">
        <v>135</v>
      </c>
      <c r="D71" s="20"/>
      <c r="E71" s="110">
        <f>E72+E73+E74</f>
        <v>0</v>
      </c>
      <c r="F71" s="143">
        <f>F72+F73+F74</f>
        <v>0</v>
      </c>
      <c r="G71" s="104">
        <f>G72+G73+G74</f>
        <v>0</v>
      </c>
      <c r="H71" s="104">
        <f>H72+H73+H74</f>
        <v>0</v>
      </c>
    </row>
    <row r="72" spans="1:8" s="99" customFormat="1" ht="46.5" hidden="1">
      <c r="A72" s="16" t="s">
        <v>216</v>
      </c>
      <c r="B72" s="17" t="s">
        <v>84</v>
      </c>
      <c r="C72" s="7" t="s">
        <v>135</v>
      </c>
      <c r="D72" s="20" t="s">
        <v>217</v>
      </c>
      <c r="E72" s="110"/>
      <c r="F72" s="144"/>
      <c r="G72" s="107"/>
      <c r="H72" s="107"/>
    </row>
    <row r="73" spans="1:8" s="99" customFormat="1" ht="15" hidden="1">
      <c r="A73" s="16" t="s">
        <v>219</v>
      </c>
      <c r="B73" s="17" t="s">
        <v>84</v>
      </c>
      <c r="C73" s="7" t="s">
        <v>135</v>
      </c>
      <c r="D73" s="20" t="s">
        <v>218</v>
      </c>
      <c r="E73" s="110"/>
      <c r="F73" s="144"/>
      <c r="G73" s="107"/>
      <c r="H73" s="107"/>
    </row>
    <row r="74" spans="1:8" s="99" customFormat="1" ht="15" hidden="1">
      <c r="A74" s="16" t="s">
        <v>220</v>
      </c>
      <c r="B74" s="17" t="s">
        <v>84</v>
      </c>
      <c r="C74" s="7" t="s">
        <v>135</v>
      </c>
      <c r="D74" s="20" t="s">
        <v>221</v>
      </c>
      <c r="E74" s="110"/>
      <c r="F74" s="144"/>
      <c r="G74" s="107"/>
      <c r="H74" s="107"/>
    </row>
    <row r="75" spans="1:8" s="99" customFormat="1" ht="30.75">
      <c r="A75" s="16" t="s">
        <v>327</v>
      </c>
      <c r="B75" s="17" t="s">
        <v>84</v>
      </c>
      <c r="C75" s="7" t="s">
        <v>326</v>
      </c>
      <c r="D75" s="20"/>
      <c r="E75" s="110">
        <f>E76</f>
        <v>390</v>
      </c>
      <c r="F75" s="143">
        <f>F76</f>
        <v>390</v>
      </c>
      <c r="G75" s="104">
        <f>G76</f>
        <v>0</v>
      </c>
      <c r="H75" s="104">
        <f>H76</f>
        <v>0</v>
      </c>
    </row>
    <row r="76" spans="1:8" s="99" customFormat="1" ht="15">
      <c r="A76" s="16" t="s">
        <v>219</v>
      </c>
      <c r="B76" s="17" t="s">
        <v>84</v>
      </c>
      <c r="C76" s="7" t="s">
        <v>326</v>
      </c>
      <c r="D76" s="20" t="s">
        <v>218</v>
      </c>
      <c r="E76" s="162">
        <v>390</v>
      </c>
      <c r="F76" s="144">
        <v>390</v>
      </c>
      <c r="G76" s="107"/>
      <c r="H76" s="107"/>
    </row>
    <row r="77" spans="1:8" s="99" customFormat="1" ht="15" hidden="1">
      <c r="A77" s="16" t="s">
        <v>16</v>
      </c>
      <c r="B77" s="17" t="s">
        <v>84</v>
      </c>
      <c r="C77" s="7" t="s">
        <v>17</v>
      </c>
      <c r="D77" s="20"/>
      <c r="E77" s="162">
        <f>E78</f>
        <v>0</v>
      </c>
      <c r="F77" s="143">
        <f aca="true" t="shared" si="3" ref="F77:H78">F78</f>
        <v>0</v>
      </c>
      <c r="G77" s="104">
        <f t="shared" si="3"/>
        <v>0</v>
      </c>
      <c r="H77" s="104">
        <f t="shared" si="3"/>
        <v>0</v>
      </c>
    </row>
    <row r="78" spans="1:8" s="99" customFormat="1" ht="15" hidden="1">
      <c r="A78" s="16" t="s">
        <v>76</v>
      </c>
      <c r="B78" s="17" t="s">
        <v>84</v>
      </c>
      <c r="C78" s="7" t="s">
        <v>18</v>
      </c>
      <c r="D78" s="20"/>
      <c r="E78" s="162">
        <f>E79</f>
        <v>0</v>
      </c>
      <c r="F78" s="143">
        <f t="shared" si="3"/>
        <v>0</v>
      </c>
      <c r="G78" s="104">
        <f t="shared" si="3"/>
        <v>0</v>
      </c>
      <c r="H78" s="104">
        <f t="shared" si="3"/>
        <v>0</v>
      </c>
    </row>
    <row r="79" spans="1:8" s="99" customFormat="1" ht="15" hidden="1">
      <c r="A79" s="21" t="s">
        <v>219</v>
      </c>
      <c r="B79" s="22" t="s">
        <v>84</v>
      </c>
      <c r="C79" s="23" t="s">
        <v>18</v>
      </c>
      <c r="D79" s="24" t="s">
        <v>218</v>
      </c>
      <c r="E79" s="159"/>
      <c r="F79" s="144"/>
      <c r="G79" s="107"/>
      <c r="H79" s="107"/>
    </row>
    <row r="80" spans="1:8" s="4" customFormat="1" ht="36" customHeight="1">
      <c r="A80" s="25" t="s">
        <v>176</v>
      </c>
      <c r="B80" s="26" t="s">
        <v>177</v>
      </c>
      <c r="C80" s="18"/>
      <c r="D80" s="19"/>
      <c r="E80" s="112">
        <f>E102+E93+E97+E81</f>
        <v>8854.63</v>
      </c>
      <c r="F80" s="160">
        <f>F102+F93+F97+F81</f>
        <v>7854.63</v>
      </c>
      <c r="G80" s="105">
        <f>G102+G93+G97+G81</f>
        <v>0</v>
      </c>
      <c r="H80" s="105">
        <f>H102+H93+H97+H81</f>
        <v>1000</v>
      </c>
    </row>
    <row r="81" spans="1:8" s="99" customFormat="1" ht="15">
      <c r="A81" s="16" t="s">
        <v>70</v>
      </c>
      <c r="B81" s="17" t="s">
        <v>69</v>
      </c>
      <c r="C81" s="7"/>
      <c r="D81" s="20"/>
      <c r="E81" s="110">
        <f>E82+E89</f>
        <v>1178.773</v>
      </c>
      <c r="F81" s="143">
        <f>F82+F89</f>
        <v>178.773</v>
      </c>
      <c r="G81" s="104">
        <f>G82+G89</f>
        <v>0</v>
      </c>
      <c r="H81" s="104">
        <f>H82+H89</f>
        <v>1000</v>
      </c>
    </row>
    <row r="82" spans="1:8" s="99" customFormat="1" ht="46.5" hidden="1">
      <c r="A82" s="16" t="s">
        <v>129</v>
      </c>
      <c r="B82" s="17" t="s">
        <v>69</v>
      </c>
      <c r="C82" s="7" t="s">
        <v>278</v>
      </c>
      <c r="D82" s="20"/>
      <c r="E82" s="110">
        <f>E83+E85+E87</f>
        <v>0</v>
      </c>
      <c r="F82" s="143">
        <f>F83+F85+F87</f>
        <v>0</v>
      </c>
      <c r="G82" s="104">
        <f>G83+G85+G87</f>
        <v>0</v>
      </c>
      <c r="H82" s="104">
        <f>H83+H85+H87</f>
        <v>0</v>
      </c>
    </row>
    <row r="83" spans="1:8" s="99" customFormat="1" ht="30.75" hidden="1">
      <c r="A83" s="16" t="s">
        <v>227</v>
      </c>
      <c r="B83" s="17" t="s">
        <v>69</v>
      </c>
      <c r="C83" s="7" t="s">
        <v>228</v>
      </c>
      <c r="D83" s="20"/>
      <c r="E83" s="110">
        <f>E84</f>
        <v>0</v>
      </c>
      <c r="F83" s="143">
        <f>F84</f>
        <v>0</v>
      </c>
      <c r="G83" s="104">
        <f>G84</f>
        <v>0</v>
      </c>
      <c r="H83" s="104">
        <f>H84</f>
        <v>0</v>
      </c>
    </row>
    <row r="84" spans="1:8" s="99" customFormat="1" ht="30.75" hidden="1">
      <c r="A84" s="16" t="s">
        <v>235</v>
      </c>
      <c r="B84" s="17" t="s">
        <v>69</v>
      </c>
      <c r="C84" s="7" t="s">
        <v>228</v>
      </c>
      <c r="D84" s="20" t="s">
        <v>236</v>
      </c>
      <c r="E84" s="110"/>
      <c r="F84" s="144"/>
      <c r="G84" s="107"/>
      <c r="H84" s="107"/>
    </row>
    <row r="85" spans="1:8" s="99" customFormat="1" ht="78" hidden="1">
      <c r="A85" s="16" t="s">
        <v>120</v>
      </c>
      <c r="B85" s="17" t="s">
        <v>69</v>
      </c>
      <c r="C85" s="7" t="s">
        <v>277</v>
      </c>
      <c r="D85" s="20"/>
      <c r="E85" s="110">
        <f>E86</f>
        <v>0</v>
      </c>
      <c r="F85" s="143">
        <f>F86</f>
        <v>0</v>
      </c>
      <c r="G85" s="104">
        <f>G86</f>
        <v>0</v>
      </c>
      <c r="H85" s="104">
        <f>H86</f>
        <v>0</v>
      </c>
    </row>
    <row r="86" spans="1:8" s="99" customFormat="1" ht="15" hidden="1">
      <c r="A86" s="16" t="s">
        <v>219</v>
      </c>
      <c r="B86" s="17" t="s">
        <v>69</v>
      </c>
      <c r="C86" s="7" t="s">
        <v>277</v>
      </c>
      <c r="D86" s="20" t="s">
        <v>218</v>
      </c>
      <c r="E86" s="110"/>
      <c r="F86" s="144"/>
      <c r="G86" s="107"/>
      <c r="H86" s="107"/>
    </row>
    <row r="87" spans="1:8" s="99" customFormat="1" ht="15" hidden="1">
      <c r="A87" s="16" t="s">
        <v>71</v>
      </c>
      <c r="B87" s="17" t="s">
        <v>69</v>
      </c>
      <c r="C87" s="7" t="s">
        <v>19</v>
      </c>
      <c r="D87" s="20"/>
      <c r="E87" s="110">
        <f>E88</f>
        <v>0</v>
      </c>
      <c r="F87" s="143">
        <f>F88</f>
        <v>0</v>
      </c>
      <c r="G87" s="104">
        <f>G88</f>
        <v>0</v>
      </c>
      <c r="H87" s="104">
        <f>H88</f>
        <v>0</v>
      </c>
    </row>
    <row r="88" spans="1:8" s="99" customFormat="1" ht="15" hidden="1">
      <c r="A88" s="16" t="s">
        <v>219</v>
      </c>
      <c r="B88" s="17" t="s">
        <v>69</v>
      </c>
      <c r="C88" s="7" t="s">
        <v>19</v>
      </c>
      <c r="D88" s="20" t="s">
        <v>218</v>
      </c>
      <c r="E88" s="110"/>
      <c r="F88" s="144"/>
      <c r="G88" s="107"/>
      <c r="H88" s="107"/>
    </row>
    <row r="89" spans="1:8" s="99" customFormat="1" ht="46.5">
      <c r="A89" s="16" t="s">
        <v>8</v>
      </c>
      <c r="B89" s="17" t="s">
        <v>69</v>
      </c>
      <c r="C89" s="7" t="s">
        <v>5</v>
      </c>
      <c r="D89" s="20"/>
      <c r="E89" s="110">
        <f aca="true" t="shared" si="4" ref="E89:H91">E90</f>
        <v>1178.773</v>
      </c>
      <c r="F89" s="143">
        <f t="shared" si="4"/>
        <v>178.773</v>
      </c>
      <c r="G89" s="104">
        <f t="shared" si="4"/>
        <v>0</v>
      </c>
      <c r="H89" s="104">
        <f t="shared" si="4"/>
        <v>1000</v>
      </c>
    </row>
    <row r="90" spans="1:8" s="99" customFormat="1" ht="15">
      <c r="A90" s="16" t="s">
        <v>7</v>
      </c>
      <c r="B90" s="17" t="s">
        <v>69</v>
      </c>
      <c r="C90" s="7" t="s">
        <v>6</v>
      </c>
      <c r="D90" s="20"/>
      <c r="E90" s="110">
        <f t="shared" si="4"/>
        <v>1178.773</v>
      </c>
      <c r="F90" s="143">
        <f t="shared" si="4"/>
        <v>178.773</v>
      </c>
      <c r="G90" s="104">
        <f t="shared" si="4"/>
        <v>0</v>
      </c>
      <c r="H90" s="104">
        <f t="shared" si="4"/>
        <v>1000</v>
      </c>
    </row>
    <row r="91" spans="1:8" s="99" customFormat="1" ht="30.75">
      <c r="A91" s="16" t="s">
        <v>371</v>
      </c>
      <c r="B91" s="17" t="s">
        <v>69</v>
      </c>
      <c r="C91" s="7" t="s">
        <v>370</v>
      </c>
      <c r="D91" s="20"/>
      <c r="E91" s="110">
        <f t="shared" si="4"/>
        <v>1178.773</v>
      </c>
      <c r="F91" s="143">
        <f t="shared" si="4"/>
        <v>178.773</v>
      </c>
      <c r="G91" s="104">
        <f t="shared" si="4"/>
        <v>0</v>
      </c>
      <c r="H91" s="104">
        <f t="shared" si="4"/>
        <v>1000</v>
      </c>
    </row>
    <row r="92" spans="1:8" s="99" customFormat="1" ht="30.75">
      <c r="A92" s="16" t="s">
        <v>275</v>
      </c>
      <c r="B92" s="17" t="s">
        <v>69</v>
      </c>
      <c r="C92" s="7" t="s">
        <v>370</v>
      </c>
      <c r="D92" s="20" t="s">
        <v>274</v>
      </c>
      <c r="E92" s="110">
        <f>178.773+1000</f>
        <v>1178.773</v>
      </c>
      <c r="F92" s="144">
        <v>178.773</v>
      </c>
      <c r="G92" s="107"/>
      <c r="H92" s="107">
        <v>1000</v>
      </c>
    </row>
    <row r="93" spans="1:8" s="99" customFormat="1" ht="15" hidden="1">
      <c r="A93" s="16" t="s">
        <v>284</v>
      </c>
      <c r="B93" s="17" t="s">
        <v>283</v>
      </c>
      <c r="C93" s="27"/>
      <c r="D93" s="28"/>
      <c r="E93" s="110">
        <f>E94</f>
        <v>0</v>
      </c>
      <c r="F93" s="143">
        <f aca="true" t="shared" si="5" ref="F93:H95">F94</f>
        <v>0</v>
      </c>
      <c r="G93" s="104">
        <f t="shared" si="5"/>
        <v>0</v>
      </c>
      <c r="H93" s="104">
        <f t="shared" si="5"/>
        <v>0</v>
      </c>
    </row>
    <row r="94" spans="1:8" s="99" customFormat="1" ht="30.75" hidden="1">
      <c r="A94" s="16" t="s">
        <v>139</v>
      </c>
      <c r="B94" s="17" t="s">
        <v>283</v>
      </c>
      <c r="C94" s="29">
        <v>1400000</v>
      </c>
      <c r="D94" s="98"/>
      <c r="E94" s="110">
        <f>E95</f>
        <v>0</v>
      </c>
      <c r="F94" s="143">
        <f t="shared" si="5"/>
        <v>0</v>
      </c>
      <c r="G94" s="104">
        <f t="shared" si="5"/>
        <v>0</v>
      </c>
      <c r="H94" s="104">
        <f t="shared" si="5"/>
        <v>0</v>
      </c>
    </row>
    <row r="95" spans="1:8" s="99" customFormat="1" ht="15" hidden="1">
      <c r="A95" s="16" t="s">
        <v>285</v>
      </c>
      <c r="B95" s="17" t="s">
        <v>283</v>
      </c>
      <c r="C95" s="29">
        <v>1406302</v>
      </c>
      <c r="D95" s="28"/>
      <c r="E95" s="110">
        <f>E96</f>
        <v>0</v>
      </c>
      <c r="F95" s="143">
        <f t="shared" si="5"/>
        <v>0</v>
      </c>
      <c r="G95" s="104">
        <f t="shared" si="5"/>
        <v>0</v>
      </c>
      <c r="H95" s="104">
        <f t="shared" si="5"/>
        <v>0</v>
      </c>
    </row>
    <row r="96" spans="1:8" s="99" customFormat="1" ht="15" hidden="1">
      <c r="A96" s="16" t="s">
        <v>220</v>
      </c>
      <c r="B96" s="17" t="s">
        <v>283</v>
      </c>
      <c r="C96" s="29">
        <v>1406302</v>
      </c>
      <c r="D96" s="20" t="s">
        <v>221</v>
      </c>
      <c r="E96" s="110"/>
      <c r="F96" s="144"/>
      <c r="G96" s="107"/>
      <c r="H96" s="107"/>
    </row>
    <row r="97" spans="1:8" s="99" customFormat="1" ht="15">
      <c r="A97" s="16" t="s">
        <v>27</v>
      </c>
      <c r="B97" s="17" t="s">
        <v>187</v>
      </c>
      <c r="C97" s="100"/>
      <c r="D97" s="20"/>
      <c r="E97" s="110">
        <f>E99</f>
        <v>7675.857</v>
      </c>
      <c r="F97" s="143">
        <f>F99</f>
        <v>7675.857</v>
      </c>
      <c r="G97" s="104">
        <f>G99</f>
        <v>0</v>
      </c>
      <c r="H97" s="104">
        <f>H99</f>
        <v>0</v>
      </c>
    </row>
    <row r="98" spans="1:8" s="99" customFormat="1" ht="30.75">
      <c r="A98" s="16" t="s">
        <v>139</v>
      </c>
      <c r="B98" s="17" t="s">
        <v>187</v>
      </c>
      <c r="C98" s="100">
        <v>1400000</v>
      </c>
      <c r="D98" s="20"/>
      <c r="E98" s="110">
        <f>E99</f>
        <v>7675.857</v>
      </c>
      <c r="F98" s="143">
        <f>F99</f>
        <v>7675.857</v>
      </c>
      <c r="G98" s="104">
        <f>G99</f>
        <v>0</v>
      </c>
      <c r="H98" s="104">
        <f>H99</f>
        <v>0</v>
      </c>
    </row>
    <row r="99" spans="1:8" s="99" customFormat="1" ht="15">
      <c r="A99" s="16" t="s">
        <v>75</v>
      </c>
      <c r="B99" s="17" t="s">
        <v>187</v>
      </c>
      <c r="C99" s="31" t="s">
        <v>237</v>
      </c>
      <c r="D99" s="20"/>
      <c r="E99" s="110">
        <f>E100+E101</f>
        <v>7675.857</v>
      </c>
      <c r="F99" s="143">
        <f>F100+F101</f>
        <v>7675.857</v>
      </c>
      <c r="G99" s="104">
        <f>G100+G101</f>
        <v>0</v>
      </c>
      <c r="H99" s="104">
        <f>H100+H101</f>
        <v>0</v>
      </c>
    </row>
    <row r="100" spans="1:8" s="99" customFormat="1" ht="15">
      <c r="A100" s="16" t="s">
        <v>219</v>
      </c>
      <c r="B100" s="17" t="s">
        <v>187</v>
      </c>
      <c r="C100" s="31" t="s">
        <v>237</v>
      </c>
      <c r="D100" s="20" t="s">
        <v>218</v>
      </c>
      <c r="E100" s="110">
        <v>7675.857</v>
      </c>
      <c r="F100" s="144">
        <v>7675.857</v>
      </c>
      <c r="G100" s="107"/>
      <c r="H100" s="107"/>
    </row>
    <row r="101" spans="1:8" s="99" customFormat="1" ht="15" hidden="1">
      <c r="A101" s="16" t="s">
        <v>28</v>
      </c>
      <c r="B101" s="17" t="s">
        <v>187</v>
      </c>
      <c r="C101" s="7" t="s">
        <v>237</v>
      </c>
      <c r="D101" s="20" t="s">
        <v>248</v>
      </c>
      <c r="E101" s="110"/>
      <c r="F101" s="144"/>
      <c r="G101" s="107"/>
      <c r="H101" s="107"/>
    </row>
    <row r="102" spans="1:8" s="99" customFormat="1" ht="15" hidden="1">
      <c r="A102" s="16" t="s">
        <v>178</v>
      </c>
      <c r="B102" s="17" t="s">
        <v>287</v>
      </c>
      <c r="C102" s="7"/>
      <c r="D102" s="20"/>
      <c r="E102" s="110">
        <f>E103+E112</f>
        <v>0</v>
      </c>
      <c r="F102" s="143">
        <f>F103+F112</f>
        <v>0</v>
      </c>
      <c r="G102" s="104">
        <f>G103+G112</f>
        <v>0</v>
      </c>
      <c r="H102" s="104">
        <f>H103+H112</f>
        <v>0</v>
      </c>
    </row>
    <row r="103" spans="1:8" s="99" customFormat="1" ht="46.5" hidden="1">
      <c r="A103" s="16" t="s">
        <v>8</v>
      </c>
      <c r="B103" s="17" t="s">
        <v>287</v>
      </c>
      <c r="C103" s="31" t="s">
        <v>5</v>
      </c>
      <c r="D103" s="16"/>
      <c r="E103" s="110">
        <f>E104+E109</f>
        <v>0</v>
      </c>
      <c r="F103" s="143">
        <f>F104+F109</f>
        <v>0</v>
      </c>
      <c r="G103" s="104">
        <f>G104+G109</f>
        <v>0</v>
      </c>
      <c r="H103" s="104">
        <f>H104+H109</f>
        <v>0</v>
      </c>
    </row>
    <row r="104" spans="1:8" s="99" customFormat="1" ht="15" hidden="1">
      <c r="A104" s="16" t="s">
        <v>15</v>
      </c>
      <c r="B104" s="17" t="s">
        <v>287</v>
      </c>
      <c r="C104" s="20" t="s">
        <v>13</v>
      </c>
      <c r="D104" s="16"/>
      <c r="E104" s="110">
        <f>E105+E107</f>
        <v>0</v>
      </c>
      <c r="F104" s="143">
        <f>F105+F107</f>
        <v>0</v>
      </c>
      <c r="G104" s="104">
        <f>G105+G107</f>
        <v>0</v>
      </c>
      <c r="H104" s="104">
        <f>H105+H107</f>
        <v>0</v>
      </c>
    </row>
    <row r="105" spans="1:8" s="99" customFormat="1" ht="30.75" hidden="1">
      <c r="A105" s="16" t="s">
        <v>292</v>
      </c>
      <c r="B105" s="17" t="s">
        <v>287</v>
      </c>
      <c r="C105" s="7" t="s">
        <v>291</v>
      </c>
      <c r="D105" s="20"/>
      <c r="E105" s="110">
        <f>E106</f>
        <v>0</v>
      </c>
      <c r="F105" s="143">
        <f>F106</f>
        <v>0</v>
      </c>
      <c r="G105" s="104">
        <f>G106</f>
        <v>0</v>
      </c>
      <c r="H105" s="104">
        <f>H106</f>
        <v>0</v>
      </c>
    </row>
    <row r="106" spans="1:8" s="99" customFormat="1" ht="30.75" hidden="1">
      <c r="A106" s="16" t="s">
        <v>275</v>
      </c>
      <c r="B106" s="17" t="s">
        <v>287</v>
      </c>
      <c r="C106" s="7" t="s">
        <v>291</v>
      </c>
      <c r="D106" s="20" t="s">
        <v>274</v>
      </c>
      <c r="E106" s="110"/>
      <c r="F106" s="144"/>
      <c r="G106" s="107"/>
      <c r="H106" s="107"/>
    </row>
    <row r="107" spans="1:8" s="99" customFormat="1" ht="46.5" hidden="1">
      <c r="A107" s="16" t="s">
        <v>56</v>
      </c>
      <c r="B107" s="17" t="s">
        <v>287</v>
      </c>
      <c r="C107" s="7" t="s">
        <v>102</v>
      </c>
      <c r="D107" s="20"/>
      <c r="E107" s="110">
        <f>E108</f>
        <v>0</v>
      </c>
      <c r="F107" s="143">
        <f>F108</f>
        <v>0</v>
      </c>
      <c r="G107" s="104">
        <f>G108</f>
        <v>0</v>
      </c>
      <c r="H107" s="104">
        <f>H108</f>
        <v>0</v>
      </c>
    </row>
    <row r="108" spans="1:8" s="99" customFormat="1" ht="15" hidden="1">
      <c r="A108" s="16" t="s">
        <v>219</v>
      </c>
      <c r="B108" s="17" t="s">
        <v>287</v>
      </c>
      <c r="C108" s="7" t="s">
        <v>102</v>
      </c>
      <c r="D108" s="20" t="s">
        <v>218</v>
      </c>
      <c r="E108" s="110"/>
      <c r="F108" s="144"/>
      <c r="G108" s="107"/>
      <c r="H108" s="107"/>
    </row>
    <row r="109" spans="1:8" s="99" customFormat="1" ht="30.75" hidden="1">
      <c r="A109" s="16" t="s">
        <v>9</v>
      </c>
      <c r="B109" s="17" t="s">
        <v>287</v>
      </c>
      <c r="C109" s="7" t="s">
        <v>10</v>
      </c>
      <c r="D109" s="20"/>
      <c r="E109" s="110">
        <f>E110</f>
        <v>0</v>
      </c>
      <c r="F109" s="143">
        <f aca="true" t="shared" si="6" ref="F109:H110">F110</f>
        <v>0</v>
      </c>
      <c r="G109" s="104">
        <f t="shared" si="6"/>
        <v>0</v>
      </c>
      <c r="H109" s="104">
        <f t="shared" si="6"/>
        <v>0</v>
      </c>
    </row>
    <row r="110" spans="1:8" s="99" customFormat="1" ht="15" hidden="1">
      <c r="A110" s="16" t="s">
        <v>21</v>
      </c>
      <c r="B110" s="17" t="s">
        <v>287</v>
      </c>
      <c r="C110" s="7" t="s">
        <v>214</v>
      </c>
      <c r="D110" s="20"/>
      <c r="E110" s="110">
        <f>E111</f>
        <v>0</v>
      </c>
      <c r="F110" s="143">
        <f t="shared" si="6"/>
        <v>0</v>
      </c>
      <c r="G110" s="104">
        <f t="shared" si="6"/>
        <v>0</v>
      </c>
      <c r="H110" s="104">
        <f t="shared" si="6"/>
        <v>0</v>
      </c>
    </row>
    <row r="111" spans="1:8" s="99" customFormat="1" ht="15" hidden="1">
      <c r="A111" s="16" t="s">
        <v>219</v>
      </c>
      <c r="B111" s="17" t="s">
        <v>287</v>
      </c>
      <c r="C111" s="7" t="s">
        <v>214</v>
      </c>
      <c r="D111" s="20" t="s">
        <v>218</v>
      </c>
      <c r="E111" s="110"/>
      <c r="F111" s="144"/>
      <c r="G111" s="107"/>
      <c r="H111" s="107"/>
    </row>
    <row r="112" spans="1:8" s="99" customFormat="1" ht="46.5" hidden="1">
      <c r="A112" s="16" t="s">
        <v>128</v>
      </c>
      <c r="B112" s="17" t="s">
        <v>287</v>
      </c>
      <c r="C112" s="7" t="s">
        <v>97</v>
      </c>
      <c r="D112" s="20"/>
      <c r="E112" s="110">
        <f>E113</f>
        <v>0</v>
      </c>
      <c r="F112" s="143">
        <f aca="true" t="shared" si="7" ref="F112:H113">F113</f>
        <v>0</v>
      </c>
      <c r="G112" s="104">
        <f t="shared" si="7"/>
        <v>0</v>
      </c>
      <c r="H112" s="104">
        <f t="shared" si="7"/>
        <v>0</v>
      </c>
    </row>
    <row r="113" spans="1:8" s="99" customFormat="1" ht="15" hidden="1">
      <c r="A113" s="16" t="s">
        <v>22</v>
      </c>
      <c r="B113" s="17" t="s">
        <v>287</v>
      </c>
      <c r="C113" s="7" t="s">
        <v>23</v>
      </c>
      <c r="D113" s="20"/>
      <c r="E113" s="110">
        <f>E114</f>
        <v>0</v>
      </c>
      <c r="F113" s="143">
        <f t="shared" si="7"/>
        <v>0</v>
      </c>
      <c r="G113" s="104">
        <f t="shared" si="7"/>
        <v>0</v>
      </c>
      <c r="H113" s="104">
        <f t="shared" si="7"/>
        <v>0</v>
      </c>
    </row>
    <row r="114" spans="1:8" s="99" customFormat="1" ht="15" hidden="1">
      <c r="A114" s="21" t="s">
        <v>220</v>
      </c>
      <c r="B114" s="17" t="s">
        <v>287</v>
      </c>
      <c r="C114" s="7" t="s">
        <v>23</v>
      </c>
      <c r="D114" s="20" t="s">
        <v>221</v>
      </c>
      <c r="E114" s="110"/>
      <c r="F114" s="144"/>
      <c r="G114" s="107"/>
      <c r="H114" s="107"/>
    </row>
    <row r="115" spans="1:8" s="4" customFormat="1" ht="15">
      <c r="A115" s="32" t="s">
        <v>79</v>
      </c>
      <c r="B115" s="15" t="s">
        <v>77</v>
      </c>
      <c r="C115" s="14"/>
      <c r="D115" s="15"/>
      <c r="E115" s="166">
        <f>E116+E140+E121</f>
        <v>9101.804</v>
      </c>
      <c r="F115" s="138">
        <f>F116+F140+F121</f>
        <v>10101.804</v>
      </c>
      <c r="G115" s="138">
        <f>G116+G140+G121</f>
        <v>0</v>
      </c>
      <c r="H115" s="138">
        <f>H116+H140+H121</f>
        <v>-1000</v>
      </c>
    </row>
    <row r="116" spans="1:8" s="4" customFormat="1" ht="15" hidden="1">
      <c r="A116" s="33" t="s">
        <v>113</v>
      </c>
      <c r="B116" s="20" t="s">
        <v>111</v>
      </c>
      <c r="C116" s="7"/>
      <c r="D116" s="20"/>
      <c r="E116" s="162">
        <f>E117</f>
        <v>0</v>
      </c>
      <c r="F116" s="143">
        <f aca="true" t="shared" si="8" ref="F116:H119">F117</f>
        <v>0</v>
      </c>
      <c r="G116" s="104">
        <f t="shared" si="8"/>
        <v>0</v>
      </c>
      <c r="H116" s="104">
        <f t="shared" si="8"/>
        <v>0</v>
      </c>
    </row>
    <row r="117" spans="1:8" s="4" customFormat="1" ht="46.5" hidden="1">
      <c r="A117" s="33" t="s">
        <v>8</v>
      </c>
      <c r="B117" s="20" t="s">
        <v>111</v>
      </c>
      <c r="C117" s="7" t="s">
        <v>5</v>
      </c>
      <c r="D117" s="20"/>
      <c r="E117" s="162">
        <f>E118</f>
        <v>0</v>
      </c>
      <c r="F117" s="143">
        <f t="shared" si="8"/>
        <v>0</v>
      </c>
      <c r="G117" s="104">
        <f t="shared" si="8"/>
        <v>0</v>
      </c>
      <c r="H117" s="104">
        <f t="shared" si="8"/>
        <v>0</v>
      </c>
    </row>
    <row r="118" spans="1:8" s="4" customFormat="1" ht="30.75" hidden="1">
      <c r="A118" s="33" t="s">
        <v>9</v>
      </c>
      <c r="B118" s="20" t="s">
        <v>111</v>
      </c>
      <c r="C118" s="7" t="s">
        <v>10</v>
      </c>
      <c r="D118" s="20"/>
      <c r="E118" s="162">
        <f>E119</f>
        <v>0</v>
      </c>
      <c r="F118" s="143">
        <f t="shared" si="8"/>
        <v>0</v>
      </c>
      <c r="G118" s="104">
        <f t="shared" si="8"/>
        <v>0</v>
      </c>
      <c r="H118" s="104">
        <f t="shared" si="8"/>
        <v>0</v>
      </c>
    </row>
    <row r="119" spans="1:8" s="4" customFormat="1" ht="30.75" hidden="1">
      <c r="A119" s="33" t="s">
        <v>114</v>
      </c>
      <c r="B119" s="20" t="s">
        <v>111</v>
      </c>
      <c r="C119" s="7" t="s">
        <v>112</v>
      </c>
      <c r="D119" s="20"/>
      <c r="E119" s="162">
        <f>E120</f>
        <v>0</v>
      </c>
      <c r="F119" s="143">
        <f t="shared" si="8"/>
        <v>0</v>
      </c>
      <c r="G119" s="104">
        <f t="shared" si="8"/>
        <v>0</v>
      </c>
      <c r="H119" s="104">
        <f t="shared" si="8"/>
        <v>0</v>
      </c>
    </row>
    <row r="120" spans="1:8" s="4" customFormat="1" ht="30.75" hidden="1">
      <c r="A120" s="33" t="s">
        <v>235</v>
      </c>
      <c r="B120" s="20" t="s">
        <v>111</v>
      </c>
      <c r="C120" s="7" t="s">
        <v>112</v>
      </c>
      <c r="D120" s="20" t="s">
        <v>236</v>
      </c>
      <c r="E120" s="110"/>
      <c r="F120" s="161"/>
      <c r="G120" s="106"/>
      <c r="H120" s="106"/>
    </row>
    <row r="121" spans="1:8" s="99" customFormat="1" ht="15">
      <c r="A121" s="33" t="s">
        <v>80</v>
      </c>
      <c r="B121" s="20" t="s">
        <v>78</v>
      </c>
      <c r="C121" s="7"/>
      <c r="D121" s="20"/>
      <c r="E121" s="110">
        <f>E128+E122</f>
        <v>9101.804</v>
      </c>
      <c r="F121" s="162">
        <f>F128+F122</f>
        <v>10101.804</v>
      </c>
      <c r="G121" s="110">
        <f>G128+G122</f>
        <v>0</v>
      </c>
      <c r="H121" s="110">
        <f>H128+H122</f>
        <v>-1000</v>
      </c>
    </row>
    <row r="122" spans="1:8" s="99" customFormat="1" ht="30.75">
      <c r="A122" s="33" t="s">
        <v>329</v>
      </c>
      <c r="B122" s="20" t="s">
        <v>78</v>
      </c>
      <c r="C122" s="7" t="s">
        <v>273</v>
      </c>
      <c r="D122" s="20"/>
      <c r="E122" s="110">
        <f>E123</f>
        <v>3400</v>
      </c>
      <c r="F122" s="162">
        <f>F123</f>
        <v>3400</v>
      </c>
      <c r="G122" s="110">
        <f>G123</f>
        <v>0</v>
      </c>
      <c r="H122" s="110">
        <f>H123</f>
        <v>0</v>
      </c>
    </row>
    <row r="123" spans="1:8" s="99" customFormat="1" ht="15">
      <c r="A123" s="33" t="s">
        <v>330</v>
      </c>
      <c r="B123" s="20" t="s">
        <v>78</v>
      </c>
      <c r="C123" s="7" t="s">
        <v>2</v>
      </c>
      <c r="D123" s="20"/>
      <c r="E123" s="110">
        <f>E126+E124</f>
        <v>3400</v>
      </c>
      <c r="F123" s="110">
        <f>F126+F124</f>
        <v>3400</v>
      </c>
      <c r="G123" s="110">
        <f>G126+G124</f>
        <v>0</v>
      </c>
      <c r="H123" s="110">
        <f>H126+H124</f>
        <v>0</v>
      </c>
    </row>
    <row r="124" spans="1:8" s="99" customFormat="1" ht="30.75">
      <c r="A124" s="33" t="s">
        <v>381</v>
      </c>
      <c r="B124" s="20" t="s">
        <v>78</v>
      </c>
      <c r="C124" s="7" t="s">
        <v>379</v>
      </c>
      <c r="D124" s="20"/>
      <c r="E124" s="110">
        <f>E125</f>
        <v>2400</v>
      </c>
      <c r="F124" s="110">
        <f>F125</f>
        <v>2400</v>
      </c>
      <c r="G124" s="110">
        <f>G125</f>
        <v>0</v>
      </c>
      <c r="H124" s="110">
        <f>H125</f>
        <v>0</v>
      </c>
    </row>
    <row r="125" spans="1:8" s="99" customFormat="1" ht="15">
      <c r="A125" s="33" t="s">
        <v>373</v>
      </c>
      <c r="B125" s="20" t="s">
        <v>78</v>
      </c>
      <c r="C125" s="7" t="s">
        <v>379</v>
      </c>
      <c r="D125" s="20" t="s">
        <v>274</v>
      </c>
      <c r="E125" s="110">
        <v>2400</v>
      </c>
      <c r="F125" s="143">
        <v>2400</v>
      </c>
      <c r="G125" s="104"/>
      <c r="H125" s="104"/>
    </row>
    <row r="126" spans="1:8" s="99" customFormat="1" ht="78">
      <c r="A126" s="33" t="s">
        <v>378</v>
      </c>
      <c r="B126" s="20" t="s">
        <v>78</v>
      </c>
      <c r="C126" s="7" t="s">
        <v>377</v>
      </c>
      <c r="D126" s="20"/>
      <c r="E126" s="110">
        <f>E127</f>
        <v>1000</v>
      </c>
      <c r="F126" s="143">
        <f>F127</f>
        <v>1000</v>
      </c>
      <c r="G126" s="104">
        <f>G127</f>
        <v>0</v>
      </c>
      <c r="H126" s="104">
        <f>H127</f>
        <v>0</v>
      </c>
    </row>
    <row r="127" spans="1:8" s="99" customFormat="1" ht="15">
      <c r="A127" s="33" t="s">
        <v>220</v>
      </c>
      <c r="B127" s="20" t="s">
        <v>78</v>
      </c>
      <c r="C127" s="7" t="s">
        <v>377</v>
      </c>
      <c r="D127" s="20" t="s">
        <v>221</v>
      </c>
      <c r="E127" s="110">
        <v>1000</v>
      </c>
      <c r="F127" s="143">
        <v>1000</v>
      </c>
      <c r="G127" s="104"/>
      <c r="H127" s="104"/>
    </row>
    <row r="128" spans="1:8" s="4" customFormat="1" ht="46.5">
      <c r="A128" s="33" t="s">
        <v>8</v>
      </c>
      <c r="B128" s="20" t="s">
        <v>78</v>
      </c>
      <c r="C128" s="7" t="s">
        <v>5</v>
      </c>
      <c r="D128" s="20"/>
      <c r="E128" s="110">
        <f>E129</f>
        <v>5701.804</v>
      </c>
      <c r="F128" s="162">
        <f>F129</f>
        <v>6701.804</v>
      </c>
      <c r="G128" s="110">
        <f>G129</f>
        <v>0</v>
      </c>
      <c r="H128" s="110">
        <f>H129</f>
        <v>-1000</v>
      </c>
    </row>
    <row r="129" spans="1:8" s="4" customFormat="1" ht="15">
      <c r="A129" s="33" t="s">
        <v>7</v>
      </c>
      <c r="B129" s="20" t="s">
        <v>78</v>
      </c>
      <c r="C129" s="7" t="s">
        <v>6</v>
      </c>
      <c r="D129" s="20"/>
      <c r="E129" s="110">
        <f>E130+E132+E134+E136+E138</f>
        <v>5701.804</v>
      </c>
      <c r="F129" s="132">
        <f>F130+F132+F134+F136+F138</f>
        <v>6701.804</v>
      </c>
      <c r="G129" s="132">
        <f>G130+G132+G134+G136+G138</f>
        <v>0</v>
      </c>
      <c r="H129" s="132">
        <f>H130+H132+H134+H136+H138</f>
        <v>-1000</v>
      </c>
    </row>
    <row r="130" spans="1:8" s="4" customFormat="1" ht="30.75">
      <c r="A130" s="33" t="s">
        <v>201</v>
      </c>
      <c r="B130" s="20" t="s">
        <v>78</v>
      </c>
      <c r="C130" s="7" t="s">
        <v>24</v>
      </c>
      <c r="D130" s="20"/>
      <c r="E130" s="110">
        <f>E131</f>
        <v>-2116.4</v>
      </c>
      <c r="F130" s="143">
        <f>F131</f>
        <v>0</v>
      </c>
      <c r="G130" s="104">
        <f>G131</f>
        <v>0</v>
      </c>
      <c r="H130" s="104">
        <f>H131</f>
        <v>-2116.4</v>
      </c>
    </row>
    <row r="131" spans="1:8" s="4" customFormat="1" ht="30.75">
      <c r="A131" s="33" t="s">
        <v>275</v>
      </c>
      <c r="B131" s="20" t="s">
        <v>78</v>
      </c>
      <c r="C131" s="7" t="s">
        <v>24</v>
      </c>
      <c r="D131" s="20" t="s">
        <v>274</v>
      </c>
      <c r="E131" s="110">
        <f>-2116.4</f>
        <v>-2116.4</v>
      </c>
      <c r="F131" s="144"/>
      <c r="G131" s="107"/>
      <c r="H131" s="107">
        <v>-2116.4</v>
      </c>
    </row>
    <row r="132" spans="1:8" s="4" customFormat="1" ht="15">
      <c r="A132" s="33" t="s">
        <v>366</v>
      </c>
      <c r="B132" s="20" t="s">
        <v>78</v>
      </c>
      <c r="C132" s="7" t="s">
        <v>362</v>
      </c>
      <c r="D132" s="20"/>
      <c r="E132" s="110">
        <f>E133</f>
        <v>1521.9850000000001</v>
      </c>
      <c r="F132" s="132">
        <f>F133</f>
        <v>955.585</v>
      </c>
      <c r="G132" s="132">
        <f>G133</f>
        <v>0</v>
      </c>
      <c r="H132" s="132">
        <f>H133</f>
        <v>566.4</v>
      </c>
    </row>
    <row r="133" spans="1:8" s="4" customFormat="1" ht="30.75">
      <c r="A133" s="33" t="s">
        <v>275</v>
      </c>
      <c r="B133" s="20" t="s">
        <v>78</v>
      </c>
      <c r="C133" s="7" t="s">
        <v>362</v>
      </c>
      <c r="D133" s="20" t="s">
        <v>274</v>
      </c>
      <c r="E133" s="110">
        <f>955.585+566.4</f>
        <v>1521.9850000000001</v>
      </c>
      <c r="F133" s="144">
        <v>955.585</v>
      </c>
      <c r="G133" s="107"/>
      <c r="H133" s="107">
        <v>566.4</v>
      </c>
    </row>
    <row r="134" spans="1:8" s="4" customFormat="1" ht="30.75">
      <c r="A134" s="33" t="s">
        <v>367</v>
      </c>
      <c r="B134" s="20" t="s">
        <v>78</v>
      </c>
      <c r="C134" s="7" t="s">
        <v>363</v>
      </c>
      <c r="D134" s="20"/>
      <c r="E134" s="110">
        <f>E135</f>
        <v>5720.219</v>
      </c>
      <c r="F134" s="132">
        <f>F135</f>
        <v>5170.219</v>
      </c>
      <c r="G134" s="132">
        <f>G135</f>
        <v>0</v>
      </c>
      <c r="H134" s="132">
        <f>H135</f>
        <v>550</v>
      </c>
    </row>
    <row r="135" spans="1:8" s="4" customFormat="1" ht="30.75">
      <c r="A135" s="33" t="s">
        <v>275</v>
      </c>
      <c r="B135" s="20" t="s">
        <v>78</v>
      </c>
      <c r="C135" s="7" t="s">
        <v>363</v>
      </c>
      <c r="D135" s="20" t="s">
        <v>274</v>
      </c>
      <c r="E135" s="110">
        <f>5170.219+550</f>
        <v>5720.219</v>
      </c>
      <c r="F135" s="144">
        <v>5170.219</v>
      </c>
      <c r="G135" s="107"/>
      <c r="H135" s="107">
        <v>550</v>
      </c>
    </row>
    <row r="136" spans="1:8" s="4" customFormat="1" ht="15">
      <c r="A136" s="33" t="s">
        <v>368</v>
      </c>
      <c r="B136" s="20" t="s">
        <v>78</v>
      </c>
      <c r="C136" s="7" t="s">
        <v>364</v>
      </c>
      <c r="D136" s="20"/>
      <c r="E136" s="110">
        <f>E137</f>
        <v>380</v>
      </c>
      <c r="F136" s="132">
        <f>F137</f>
        <v>380</v>
      </c>
      <c r="G136" s="132">
        <f>G137</f>
        <v>0</v>
      </c>
      <c r="H136" s="132">
        <f>H137</f>
        <v>0</v>
      </c>
    </row>
    <row r="137" spans="1:8" s="4" customFormat="1" ht="30.75">
      <c r="A137" s="33" t="s">
        <v>275</v>
      </c>
      <c r="B137" s="20" t="s">
        <v>78</v>
      </c>
      <c r="C137" s="7" t="s">
        <v>364</v>
      </c>
      <c r="D137" s="20" t="s">
        <v>274</v>
      </c>
      <c r="E137" s="110">
        <v>380</v>
      </c>
      <c r="F137" s="144">
        <v>380</v>
      </c>
      <c r="G137" s="107"/>
      <c r="H137" s="107"/>
    </row>
    <row r="138" spans="1:8" s="4" customFormat="1" ht="30.75">
      <c r="A138" s="33" t="s">
        <v>369</v>
      </c>
      <c r="B138" s="20" t="s">
        <v>78</v>
      </c>
      <c r="C138" s="7" t="s">
        <v>365</v>
      </c>
      <c r="D138" s="20"/>
      <c r="E138" s="110">
        <f>E139</f>
        <v>196</v>
      </c>
      <c r="F138" s="132">
        <f>F139</f>
        <v>196</v>
      </c>
      <c r="G138" s="132">
        <f>G139</f>
        <v>0</v>
      </c>
      <c r="H138" s="132">
        <f>H139</f>
        <v>0</v>
      </c>
    </row>
    <row r="139" spans="1:8" s="4" customFormat="1" ht="30.75">
      <c r="A139" s="33" t="s">
        <v>275</v>
      </c>
      <c r="B139" s="20" t="s">
        <v>78</v>
      </c>
      <c r="C139" s="7" t="s">
        <v>365</v>
      </c>
      <c r="D139" s="20" t="s">
        <v>274</v>
      </c>
      <c r="E139" s="162">
        <v>196</v>
      </c>
      <c r="F139" s="144">
        <v>196</v>
      </c>
      <c r="G139" s="107"/>
      <c r="H139" s="107"/>
    </row>
    <row r="140" spans="1:8" s="99" customFormat="1" ht="15" hidden="1">
      <c r="A140" s="33" t="s">
        <v>99</v>
      </c>
      <c r="B140" s="20" t="s">
        <v>98</v>
      </c>
      <c r="C140" s="7"/>
      <c r="D140" s="20"/>
      <c r="E140" s="162">
        <f>E141</f>
        <v>0</v>
      </c>
      <c r="F140" s="143">
        <f aca="true" t="shared" si="9" ref="F140:H141">F141</f>
        <v>0</v>
      </c>
      <c r="G140" s="104">
        <f t="shared" si="9"/>
        <v>0</v>
      </c>
      <c r="H140" s="104">
        <f t="shared" si="9"/>
        <v>0</v>
      </c>
    </row>
    <row r="141" spans="1:8" s="99" customFormat="1" ht="30.75" hidden="1">
      <c r="A141" s="33" t="s">
        <v>137</v>
      </c>
      <c r="B141" s="20" t="s">
        <v>98</v>
      </c>
      <c r="C141" s="7" t="s">
        <v>273</v>
      </c>
      <c r="D141" s="20"/>
      <c r="E141" s="162">
        <f>E142</f>
        <v>0</v>
      </c>
      <c r="F141" s="143">
        <f t="shared" si="9"/>
        <v>0</v>
      </c>
      <c r="G141" s="104">
        <f t="shared" si="9"/>
        <v>0</v>
      </c>
      <c r="H141" s="104">
        <f t="shared" si="9"/>
        <v>0</v>
      </c>
    </row>
    <row r="142" spans="1:8" s="99" customFormat="1" ht="15" hidden="1">
      <c r="A142" s="33" t="s">
        <v>138</v>
      </c>
      <c r="B142" s="20" t="s">
        <v>98</v>
      </c>
      <c r="C142" s="7" t="s">
        <v>2</v>
      </c>
      <c r="D142" s="20"/>
      <c r="E142" s="162">
        <f>E143+E145</f>
        <v>0</v>
      </c>
      <c r="F142" s="143">
        <f>F143+F145</f>
        <v>0</v>
      </c>
      <c r="G142" s="104">
        <f>G143+G145</f>
        <v>0</v>
      </c>
      <c r="H142" s="104">
        <f>H143+H145</f>
        <v>0</v>
      </c>
    </row>
    <row r="143" spans="1:8" s="99" customFormat="1" ht="15" hidden="1">
      <c r="A143" s="33" t="s">
        <v>121</v>
      </c>
      <c r="B143" s="20" t="s">
        <v>98</v>
      </c>
      <c r="C143" s="7" t="s">
        <v>3</v>
      </c>
      <c r="D143" s="20"/>
      <c r="E143" s="162">
        <f>E144</f>
        <v>0</v>
      </c>
      <c r="F143" s="143">
        <f>F144</f>
        <v>0</v>
      </c>
      <c r="G143" s="104">
        <f>G144</f>
        <v>0</v>
      </c>
      <c r="H143" s="104">
        <f>H144</f>
        <v>0</v>
      </c>
    </row>
    <row r="144" spans="1:8" s="99" customFormat="1" ht="15" hidden="1">
      <c r="A144" s="33" t="s">
        <v>219</v>
      </c>
      <c r="B144" s="20" t="s">
        <v>98</v>
      </c>
      <c r="C144" s="7" t="s">
        <v>3</v>
      </c>
      <c r="D144" s="20" t="s">
        <v>218</v>
      </c>
      <c r="E144" s="162"/>
      <c r="F144" s="144"/>
      <c r="G144" s="107"/>
      <c r="H144" s="107"/>
    </row>
    <row r="145" spans="1:8" s="99" customFormat="1" ht="46.5" hidden="1">
      <c r="A145" s="33" t="s">
        <v>294</v>
      </c>
      <c r="B145" s="20" t="s">
        <v>98</v>
      </c>
      <c r="C145" s="7" t="s">
        <v>293</v>
      </c>
      <c r="D145" s="20"/>
      <c r="E145" s="162">
        <f>E146</f>
        <v>0</v>
      </c>
      <c r="F145" s="143">
        <f>F146</f>
        <v>0</v>
      </c>
      <c r="G145" s="104">
        <f>G146</f>
        <v>0</v>
      </c>
      <c r="H145" s="104">
        <f>H146</f>
        <v>0</v>
      </c>
    </row>
    <row r="146" spans="1:8" s="99" customFormat="1" ht="15" hidden="1">
      <c r="A146" s="33" t="s">
        <v>28</v>
      </c>
      <c r="B146" s="20" t="s">
        <v>98</v>
      </c>
      <c r="C146" s="7" t="s">
        <v>293</v>
      </c>
      <c r="D146" s="20" t="s">
        <v>248</v>
      </c>
      <c r="E146" s="162"/>
      <c r="F146" s="144"/>
      <c r="G146" s="107"/>
      <c r="H146" s="107"/>
    </row>
    <row r="147" spans="1:9" s="99" customFormat="1" ht="15">
      <c r="A147" s="32" t="s">
        <v>179</v>
      </c>
      <c r="B147" s="15" t="s">
        <v>36</v>
      </c>
      <c r="C147" s="15"/>
      <c r="D147" s="15"/>
      <c r="E147" s="109">
        <f>E148+E161+E179+E198+E184</f>
        <v>2535.433</v>
      </c>
      <c r="F147" s="160">
        <f>F148+F161+F179+F198+F184</f>
        <v>2535.433</v>
      </c>
      <c r="G147" s="105">
        <f>G148+G161+G179+G198+G184</f>
        <v>0</v>
      </c>
      <c r="H147" s="105">
        <f>H148+H161+H179+H198+H184</f>
        <v>0</v>
      </c>
      <c r="I147" s="34"/>
    </row>
    <row r="148" spans="1:8" s="99" customFormat="1" ht="15">
      <c r="A148" s="33" t="s">
        <v>41</v>
      </c>
      <c r="B148" s="20" t="s">
        <v>37</v>
      </c>
      <c r="C148" s="20"/>
      <c r="D148" s="20"/>
      <c r="E148" s="110">
        <f>E149</f>
        <v>469.827</v>
      </c>
      <c r="F148" s="143">
        <f>F149</f>
        <v>469.827</v>
      </c>
      <c r="G148" s="104">
        <f>G149</f>
        <v>0</v>
      </c>
      <c r="H148" s="104">
        <f>H149</f>
        <v>0</v>
      </c>
    </row>
    <row r="149" spans="1:8" s="99" customFormat="1" ht="30.75">
      <c r="A149" s="33" t="s">
        <v>61</v>
      </c>
      <c r="B149" s="20" t="s">
        <v>37</v>
      </c>
      <c r="C149" s="20" t="s">
        <v>267</v>
      </c>
      <c r="D149" s="20"/>
      <c r="E149" s="110">
        <f>E150+E153+E155+E157+E159</f>
        <v>469.827</v>
      </c>
      <c r="F149" s="143">
        <f>F150+F153+F155+F157+F159</f>
        <v>469.827</v>
      </c>
      <c r="G149" s="104">
        <f>G150+G153+G155+G157+G159</f>
        <v>0</v>
      </c>
      <c r="H149" s="104">
        <f>H150+H153+H155+H157+H159</f>
        <v>0</v>
      </c>
    </row>
    <row r="150" spans="1:8" s="99" customFormat="1" ht="15">
      <c r="A150" s="33" t="s">
        <v>50</v>
      </c>
      <c r="B150" s="20" t="s">
        <v>37</v>
      </c>
      <c r="C150" s="20" t="s">
        <v>239</v>
      </c>
      <c r="D150" s="20"/>
      <c r="E150" s="110">
        <f>E151+E152</f>
        <v>469.827</v>
      </c>
      <c r="F150" s="143">
        <f>F151+F152</f>
        <v>469.827</v>
      </c>
      <c r="G150" s="104">
        <f>G151+G152</f>
        <v>0</v>
      </c>
      <c r="H150" s="104">
        <f>H151+H152</f>
        <v>0</v>
      </c>
    </row>
    <row r="151" spans="1:8" s="99" customFormat="1" ht="15">
      <c r="A151" s="33" t="s">
        <v>253</v>
      </c>
      <c r="B151" s="20" t="s">
        <v>37</v>
      </c>
      <c r="C151" s="20" t="s">
        <v>239</v>
      </c>
      <c r="D151" s="20" t="s">
        <v>252</v>
      </c>
      <c r="E151" s="110"/>
      <c r="F151" s="143"/>
      <c r="G151" s="107"/>
      <c r="H151" s="107"/>
    </row>
    <row r="152" spans="1:8" s="99" customFormat="1" ht="30.75">
      <c r="A152" s="33" t="s">
        <v>235</v>
      </c>
      <c r="B152" s="20" t="s">
        <v>37</v>
      </c>
      <c r="C152" s="20" t="s">
        <v>239</v>
      </c>
      <c r="D152" s="20" t="s">
        <v>236</v>
      </c>
      <c r="E152" s="110">
        <v>469.827</v>
      </c>
      <c r="F152" s="144">
        <v>469.827</v>
      </c>
      <c r="G152" s="107"/>
      <c r="H152" s="107"/>
    </row>
    <row r="153" spans="1:8" s="99" customFormat="1" ht="46.5" hidden="1">
      <c r="A153" s="33" t="s">
        <v>298</v>
      </c>
      <c r="B153" s="20" t="s">
        <v>37</v>
      </c>
      <c r="C153" s="20" t="s">
        <v>297</v>
      </c>
      <c r="D153" s="20"/>
      <c r="E153" s="110">
        <f>E154</f>
        <v>0</v>
      </c>
      <c r="F153" s="143">
        <f>F154</f>
        <v>0</v>
      </c>
      <c r="G153" s="104">
        <f>G154</f>
        <v>0</v>
      </c>
      <c r="H153" s="104">
        <f>H154</f>
        <v>0</v>
      </c>
    </row>
    <row r="154" spans="1:8" s="99" customFormat="1" ht="30.75" hidden="1">
      <c r="A154" s="33" t="s">
        <v>235</v>
      </c>
      <c r="B154" s="20" t="s">
        <v>37</v>
      </c>
      <c r="C154" s="20" t="s">
        <v>297</v>
      </c>
      <c r="D154" s="20" t="s">
        <v>236</v>
      </c>
      <c r="E154" s="110"/>
      <c r="F154" s="144"/>
      <c r="G154" s="107"/>
      <c r="H154" s="107"/>
    </row>
    <row r="155" spans="1:8" s="99" customFormat="1" ht="46.5" hidden="1">
      <c r="A155" s="33" t="s">
        <v>122</v>
      </c>
      <c r="B155" s="20" t="s">
        <v>37</v>
      </c>
      <c r="C155" s="20" t="s">
        <v>100</v>
      </c>
      <c r="D155" s="20"/>
      <c r="E155" s="110">
        <f>E156</f>
        <v>0</v>
      </c>
      <c r="F155" s="143">
        <f>F156</f>
        <v>0</v>
      </c>
      <c r="G155" s="104">
        <f>G156</f>
        <v>0</v>
      </c>
      <c r="H155" s="104">
        <f>H156</f>
        <v>0</v>
      </c>
    </row>
    <row r="156" spans="1:8" s="99" customFormat="1" ht="30.75" hidden="1">
      <c r="A156" s="33" t="s">
        <v>235</v>
      </c>
      <c r="B156" s="20" t="s">
        <v>37</v>
      </c>
      <c r="C156" s="20" t="s">
        <v>100</v>
      </c>
      <c r="D156" s="20" t="s">
        <v>236</v>
      </c>
      <c r="E156" s="110"/>
      <c r="F156" s="144"/>
      <c r="G156" s="107"/>
      <c r="H156" s="107"/>
    </row>
    <row r="157" spans="1:8" s="99" customFormat="1" ht="157.5" customHeight="1" hidden="1">
      <c r="A157" s="33" t="s">
        <v>110</v>
      </c>
      <c r="B157" s="20" t="s">
        <v>37</v>
      </c>
      <c r="C157" s="20" t="s">
        <v>198</v>
      </c>
      <c r="D157" s="20"/>
      <c r="E157" s="110">
        <f>E158</f>
        <v>0</v>
      </c>
      <c r="F157" s="143">
        <f>F158</f>
        <v>0</v>
      </c>
      <c r="G157" s="104">
        <f>G158</f>
        <v>0</v>
      </c>
      <c r="H157" s="104">
        <f>H158</f>
        <v>0</v>
      </c>
    </row>
    <row r="158" spans="1:8" s="99" customFormat="1" ht="30.75" hidden="1">
      <c r="A158" s="33" t="s">
        <v>235</v>
      </c>
      <c r="B158" s="20" t="s">
        <v>37</v>
      </c>
      <c r="C158" s="20" t="s">
        <v>198</v>
      </c>
      <c r="D158" s="20" t="s">
        <v>236</v>
      </c>
      <c r="E158" s="110"/>
      <c r="F158" s="144"/>
      <c r="G158" s="107"/>
      <c r="H158" s="107"/>
    </row>
    <row r="159" spans="1:8" s="99" customFormat="1" ht="171" hidden="1">
      <c r="A159" s="33" t="s">
        <v>123</v>
      </c>
      <c r="B159" s="20" t="s">
        <v>37</v>
      </c>
      <c r="C159" s="20" t="s">
        <v>197</v>
      </c>
      <c r="D159" s="20"/>
      <c r="E159" s="110">
        <f>E160</f>
        <v>0</v>
      </c>
      <c r="F159" s="143">
        <f>F160</f>
        <v>0</v>
      </c>
      <c r="G159" s="104">
        <f>G160</f>
        <v>0</v>
      </c>
      <c r="H159" s="104">
        <f>H160</f>
        <v>0</v>
      </c>
    </row>
    <row r="160" spans="1:8" s="99" customFormat="1" ht="30.75" hidden="1">
      <c r="A160" s="33" t="s">
        <v>235</v>
      </c>
      <c r="B160" s="20" t="s">
        <v>37</v>
      </c>
      <c r="C160" s="20" t="s">
        <v>197</v>
      </c>
      <c r="D160" s="20" t="s">
        <v>236</v>
      </c>
      <c r="E160" s="110"/>
      <c r="F160" s="144"/>
      <c r="G160" s="107"/>
      <c r="H160" s="107"/>
    </row>
    <row r="161" spans="1:8" s="99" customFormat="1" ht="15">
      <c r="A161" s="33" t="s">
        <v>42</v>
      </c>
      <c r="B161" s="20" t="s">
        <v>180</v>
      </c>
      <c r="C161" s="20"/>
      <c r="D161" s="20"/>
      <c r="E161" s="110">
        <f>E162+E173+E176</f>
        <v>2065.606</v>
      </c>
      <c r="F161" s="143">
        <f>F162+F173+F176</f>
        <v>2065.606</v>
      </c>
      <c r="G161" s="104">
        <f>G162+G173+G176</f>
        <v>0</v>
      </c>
      <c r="H161" s="104">
        <f>H162+H173+H176</f>
        <v>0</v>
      </c>
    </row>
    <row r="162" spans="1:8" s="99" customFormat="1" ht="30.75">
      <c r="A162" s="33" t="s">
        <v>61</v>
      </c>
      <c r="B162" s="20" t="s">
        <v>180</v>
      </c>
      <c r="C162" s="20" t="s">
        <v>267</v>
      </c>
      <c r="D162" s="20"/>
      <c r="E162" s="110">
        <f>E163+E165+E169+E171+E167</f>
        <v>2065.606</v>
      </c>
      <c r="F162" s="143">
        <f>F163+F165+F169+F171+F167</f>
        <v>2065.606</v>
      </c>
      <c r="G162" s="104">
        <f>G163+G165+G169+G171+G167</f>
        <v>0</v>
      </c>
      <c r="H162" s="104">
        <f>H163+H165+H169+H171+H167</f>
        <v>0</v>
      </c>
    </row>
    <row r="163" spans="1:8" s="99" customFormat="1" ht="30.75">
      <c r="A163" s="33" t="s">
        <v>124</v>
      </c>
      <c r="B163" s="20" t="s">
        <v>180</v>
      </c>
      <c r="C163" s="20" t="s">
        <v>240</v>
      </c>
      <c r="D163" s="20"/>
      <c r="E163" s="110">
        <f>E164</f>
        <v>1540.363</v>
      </c>
      <c r="F163" s="143">
        <f>F164</f>
        <v>1540.363</v>
      </c>
      <c r="G163" s="104">
        <f>G164</f>
        <v>0</v>
      </c>
      <c r="H163" s="104">
        <f>H164</f>
        <v>0</v>
      </c>
    </row>
    <row r="164" spans="1:8" s="99" customFormat="1" ht="30.75">
      <c r="A164" s="33" t="s">
        <v>235</v>
      </c>
      <c r="B164" s="20" t="s">
        <v>180</v>
      </c>
      <c r="C164" s="20" t="s">
        <v>240</v>
      </c>
      <c r="D164" s="20" t="s">
        <v>236</v>
      </c>
      <c r="E164" s="110">
        <v>1540.363</v>
      </c>
      <c r="F164" s="144">
        <v>1540.363</v>
      </c>
      <c r="G164" s="107"/>
      <c r="H164" s="107"/>
    </row>
    <row r="165" spans="1:8" s="99" customFormat="1" ht="15">
      <c r="A165" s="33" t="s">
        <v>48</v>
      </c>
      <c r="B165" s="20" t="s">
        <v>180</v>
      </c>
      <c r="C165" s="20" t="s">
        <v>242</v>
      </c>
      <c r="D165" s="20"/>
      <c r="E165" s="110">
        <f>E166</f>
        <v>525.243</v>
      </c>
      <c r="F165" s="143">
        <f>F166</f>
        <v>525.243</v>
      </c>
      <c r="G165" s="104">
        <f>G166</f>
        <v>0</v>
      </c>
      <c r="H165" s="104">
        <f>H166</f>
        <v>0</v>
      </c>
    </row>
    <row r="166" spans="1:8" s="99" customFormat="1" ht="30.75">
      <c r="A166" s="33" t="s">
        <v>235</v>
      </c>
      <c r="B166" s="20" t="s">
        <v>180</v>
      </c>
      <c r="C166" s="20" t="s">
        <v>242</v>
      </c>
      <c r="D166" s="20" t="s">
        <v>236</v>
      </c>
      <c r="E166" s="110">
        <v>525.243</v>
      </c>
      <c r="F166" s="144">
        <v>525.243</v>
      </c>
      <c r="G166" s="107"/>
      <c r="H166" s="107"/>
    </row>
    <row r="167" spans="1:8" s="99" customFormat="1" ht="46.5" hidden="1">
      <c r="A167" s="33" t="s">
        <v>122</v>
      </c>
      <c r="B167" s="20" t="s">
        <v>180</v>
      </c>
      <c r="C167" s="20" t="s">
        <v>100</v>
      </c>
      <c r="D167" s="20"/>
      <c r="E167" s="110">
        <f>E168</f>
        <v>0</v>
      </c>
      <c r="F167" s="143">
        <f>F168</f>
        <v>0</v>
      </c>
      <c r="G167" s="104">
        <f>G168</f>
        <v>0</v>
      </c>
      <c r="H167" s="104">
        <f>H168</f>
        <v>0</v>
      </c>
    </row>
    <row r="168" spans="1:8" s="99" customFormat="1" ht="30.75" hidden="1">
      <c r="A168" s="33" t="s">
        <v>235</v>
      </c>
      <c r="B168" s="20" t="s">
        <v>180</v>
      </c>
      <c r="C168" s="20" t="s">
        <v>100</v>
      </c>
      <c r="D168" s="20" t="s">
        <v>236</v>
      </c>
      <c r="E168" s="110"/>
      <c r="F168" s="144"/>
      <c r="G168" s="107"/>
      <c r="H168" s="107"/>
    </row>
    <row r="169" spans="1:8" s="99" customFormat="1" ht="140.25" hidden="1">
      <c r="A169" s="33" t="s">
        <v>125</v>
      </c>
      <c r="B169" s="20" t="s">
        <v>180</v>
      </c>
      <c r="C169" s="20" t="s">
        <v>199</v>
      </c>
      <c r="D169" s="20"/>
      <c r="E169" s="110">
        <f>E170</f>
        <v>0</v>
      </c>
      <c r="F169" s="143">
        <f>F170</f>
        <v>0</v>
      </c>
      <c r="G169" s="104">
        <f>G170</f>
        <v>0</v>
      </c>
      <c r="H169" s="104">
        <f>H170</f>
        <v>0</v>
      </c>
    </row>
    <row r="170" spans="1:8" s="99" customFormat="1" ht="30.75" hidden="1">
      <c r="A170" s="33" t="s">
        <v>235</v>
      </c>
      <c r="B170" s="20" t="s">
        <v>180</v>
      </c>
      <c r="C170" s="20" t="s">
        <v>199</v>
      </c>
      <c r="D170" s="20" t="s">
        <v>236</v>
      </c>
      <c r="E170" s="110"/>
      <c r="F170" s="144"/>
      <c r="G170" s="107"/>
      <c r="H170" s="107"/>
    </row>
    <row r="171" spans="1:8" s="99" customFormat="1" ht="140.25" hidden="1">
      <c r="A171" s="33" t="s">
        <v>290</v>
      </c>
      <c r="B171" s="20" t="s">
        <v>180</v>
      </c>
      <c r="C171" s="20" t="s">
        <v>200</v>
      </c>
      <c r="D171" s="20"/>
      <c r="E171" s="110">
        <f>E172</f>
        <v>0</v>
      </c>
      <c r="F171" s="143">
        <f>F172</f>
        <v>0</v>
      </c>
      <c r="G171" s="104">
        <f>G172</f>
        <v>0</v>
      </c>
      <c r="H171" s="104">
        <f>H172</f>
        <v>0</v>
      </c>
    </row>
    <row r="172" spans="1:8" s="99" customFormat="1" ht="30.75" hidden="1">
      <c r="A172" s="33" t="s">
        <v>235</v>
      </c>
      <c r="B172" s="20" t="s">
        <v>180</v>
      </c>
      <c r="C172" s="20" t="s">
        <v>200</v>
      </c>
      <c r="D172" s="20" t="s">
        <v>236</v>
      </c>
      <c r="E172" s="110"/>
      <c r="F172" s="144"/>
      <c r="G172" s="107"/>
      <c r="H172" s="107"/>
    </row>
    <row r="173" spans="1:8" s="99" customFormat="1" ht="46.5" hidden="1">
      <c r="A173" s="33" t="s">
        <v>127</v>
      </c>
      <c r="B173" s="20" t="s">
        <v>180</v>
      </c>
      <c r="C173" s="20" t="s">
        <v>245</v>
      </c>
      <c r="D173" s="20"/>
      <c r="E173" s="110">
        <f>E174</f>
        <v>0</v>
      </c>
      <c r="F173" s="143">
        <f aca="true" t="shared" si="10" ref="F173:H174">F174</f>
        <v>0</v>
      </c>
      <c r="G173" s="104">
        <f t="shared" si="10"/>
        <v>0</v>
      </c>
      <c r="H173" s="104">
        <f t="shared" si="10"/>
        <v>0</v>
      </c>
    </row>
    <row r="174" spans="1:8" s="99" customFormat="1" ht="108.75" hidden="1">
      <c r="A174" s="33" t="s">
        <v>126</v>
      </c>
      <c r="B174" s="20" t="s">
        <v>180</v>
      </c>
      <c r="C174" s="20" t="s">
        <v>272</v>
      </c>
      <c r="D174" s="20"/>
      <c r="E174" s="110">
        <f>E175</f>
        <v>0</v>
      </c>
      <c r="F174" s="143">
        <f t="shared" si="10"/>
        <v>0</v>
      </c>
      <c r="G174" s="104">
        <f t="shared" si="10"/>
        <v>0</v>
      </c>
      <c r="H174" s="104">
        <f t="shared" si="10"/>
        <v>0</v>
      </c>
    </row>
    <row r="175" spans="1:8" s="99" customFormat="1" ht="15" hidden="1">
      <c r="A175" s="33" t="s">
        <v>253</v>
      </c>
      <c r="B175" s="20" t="s">
        <v>180</v>
      </c>
      <c r="C175" s="20" t="s">
        <v>272</v>
      </c>
      <c r="D175" s="20" t="s">
        <v>252</v>
      </c>
      <c r="E175" s="110"/>
      <c r="F175" s="144"/>
      <c r="G175" s="107"/>
      <c r="H175" s="107"/>
    </row>
    <row r="176" spans="1:8" s="99" customFormat="1" ht="30.75" hidden="1">
      <c r="A176" s="16" t="s">
        <v>130</v>
      </c>
      <c r="B176" s="20" t="s">
        <v>180</v>
      </c>
      <c r="C176" s="20" t="s">
        <v>67</v>
      </c>
      <c r="D176" s="20"/>
      <c r="E176" s="110">
        <f>E177</f>
        <v>0</v>
      </c>
      <c r="F176" s="143">
        <f aca="true" t="shared" si="11" ref="F176:H177">F177</f>
        <v>0</v>
      </c>
      <c r="G176" s="104">
        <f t="shared" si="11"/>
        <v>0</v>
      </c>
      <c r="H176" s="104">
        <f t="shared" si="11"/>
        <v>0</v>
      </c>
    </row>
    <row r="177" spans="1:8" s="99" customFormat="1" ht="15" hidden="1">
      <c r="A177" s="16" t="s">
        <v>48</v>
      </c>
      <c r="B177" s="20" t="s">
        <v>180</v>
      </c>
      <c r="C177" s="20" t="s">
        <v>280</v>
      </c>
      <c r="D177" s="20"/>
      <c r="E177" s="110">
        <f>E178</f>
        <v>0</v>
      </c>
      <c r="F177" s="143">
        <f t="shared" si="11"/>
        <v>0</v>
      </c>
      <c r="G177" s="104">
        <f t="shared" si="11"/>
        <v>0</v>
      </c>
      <c r="H177" s="104">
        <f t="shared" si="11"/>
        <v>0</v>
      </c>
    </row>
    <row r="178" spans="1:8" s="99" customFormat="1" ht="30.75" hidden="1">
      <c r="A178" s="16" t="s">
        <v>235</v>
      </c>
      <c r="B178" s="20" t="s">
        <v>180</v>
      </c>
      <c r="C178" s="20" t="s">
        <v>280</v>
      </c>
      <c r="D178" s="20" t="s">
        <v>236</v>
      </c>
      <c r="E178" s="110"/>
      <c r="F178" s="144"/>
      <c r="G178" s="107"/>
      <c r="H178" s="107"/>
    </row>
    <row r="179" spans="1:8" s="99" customFormat="1" ht="15" hidden="1">
      <c r="A179" s="33" t="s">
        <v>288</v>
      </c>
      <c r="B179" s="20" t="s">
        <v>38</v>
      </c>
      <c r="C179" s="20"/>
      <c r="D179" s="20"/>
      <c r="E179" s="110">
        <f>E181</f>
        <v>0</v>
      </c>
      <c r="F179" s="143">
        <f>F181</f>
        <v>0</v>
      </c>
      <c r="G179" s="104">
        <f>G181</f>
        <v>0</v>
      </c>
      <c r="H179" s="104">
        <f>H181</f>
        <v>0</v>
      </c>
    </row>
    <row r="180" spans="1:8" s="99" customFormat="1" ht="30.75" hidden="1">
      <c r="A180" s="33" t="s">
        <v>61</v>
      </c>
      <c r="B180" s="20" t="s">
        <v>38</v>
      </c>
      <c r="C180" s="20" t="s">
        <v>267</v>
      </c>
      <c r="D180" s="20"/>
      <c r="E180" s="110">
        <f>E181</f>
        <v>0</v>
      </c>
      <c r="F180" s="143">
        <f>F181</f>
        <v>0</v>
      </c>
      <c r="G180" s="104">
        <f>G181</f>
        <v>0</v>
      </c>
      <c r="H180" s="104">
        <f>H181</f>
        <v>0</v>
      </c>
    </row>
    <row r="181" spans="1:8" s="99" customFormat="1" ht="15" hidden="1">
      <c r="A181" s="33" t="s">
        <v>279</v>
      </c>
      <c r="B181" s="20" t="s">
        <v>38</v>
      </c>
      <c r="C181" s="20" t="s">
        <v>233</v>
      </c>
      <c r="D181" s="20"/>
      <c r="E181" s="110">
        <f>E182+E183</f>
        <v>0</v>
      </c>
      <c r="F181" s="143">
        <f>F182+F183</f>
        <v>0</v>
      </c>
      <c r="G181" s="104">
        <f>G182+G183</f>
        <v>0</v>
      </c>
      <c r="H181" s="104">
        <f>H182+H183</f>
        <v>0</v>
      </c>
    </row>
    <row r="182" spans="1:8" s="99" customFormat="1" ht="46.5" hidden="1">
      <c r="A182" s="33" t="s">
        <v>216</v>
      </c>
      <c r="B182" s="20" t="s">
        <v>38</v>
      </c>
      <c r="C182" s="20" t="s">
        <v>233</v>
      </c>
      <c r="D182" s="20" t="s">
        <v>217</v>
      </c>
      <c r="E182" s="110"/>
      <c r="F182" s="144"/>
      <c r="G182" s="107"/>
      <c r="H182" s="107"/>
    </row>
    <row r="183" spans="1:8" s="99" customFormat="1" ht="15" hidden="1">
      <c r="A183" s="33" t="s">
        <v>219</v>
      </c>
      <c r="B183" s="20" t="s">
        <v>38</v>
      </c>
      <c r="C183" s="20" t="s">
        <v>233</v>
      </c>
      <c r="D183" s="20" t="s">
        <v>218</v>
      </c>
      <c r="E183" s="110"/>
      <c r="F183" s="144"/>
      <c r="G183" s="107"/>
      <c r="H183" s="107"/>
    </row>
    <row r="184" spans="1:8" s="99" customFormat="1" ht="15" hidden="1">
      <c r="A184" s="33" t="s">
        <v>189</v>
      </c>
      <c r="B184" s="20" t="s">
        <v>181</v>
      </c>
      <c r="C184" s="20"/>
      <c r="D184" s="20"/>
      <c r="E184" s="110">
        <f>E193+E185+E190</f>
        <v>0</v>
      </c>
      <c r="F184" s="143">
        <f>F193+F185+F190</f>
        <v>0</v>
      </c>
      <c r="G184" s="104">
        <f>G193+G185+G190</f>
        <v>0</v>
      </c>
      <c r="H184" s="104">
        <f>H193+H185+H190</f>
        <v>0</v>
      </c>
    </row>
    <row r="185" spans="1:8" s="99" customFormat="1" ht="30.75" hidden="1">
      <c r="A185" s="33" t="s">
        <v>61</v>
      </c>
      <c r="B185" s="20" t="s">
        <v>181</v>
      </c>
      <c r="C185" s="20" t="s">
        <v>267</v>
      </c>
      <c r="D185" s="20"/>
      <c r="E185" s="110">
        <f>E189+E186</f>
        <v>0</v>
      </c>
      <c r="F185" s="143">
        <f>F189+F186</f>
        <v>0</v>
      </c>
      <c r="G185" s="104">
        <f>G189+G186</f>
        <v>0</v>
      </c>
      <c r="H185" s="104">
        <f>H189+H186</f>
        <v>0</v>
      </c>
    </row>
    <row r="186" spans="1:8" s="99" customFormat="1" ht="46.5" hidden="1">
      <c r="A186" s="33" t="s">
        <v>300</v>
      </c>
      <c r="B186" s="20" t="s">
        <v>181</v>
      </c>
      <c r="C186" s="20" t="s">
        <v>299</v>
      </c>
      <c r="D186" s="20"/>
      <c r="E186" s="110">
        <f>E187</f>
        <v>0</v>
      </c>
      <c r="F186" s="143">
        <f>F187</f>
        <v>0</v>
      </c>
      <c r="G186" s="104">
        <f>G187</f>
        <v>0</v>
      </c>
      <c r="H186" s="104">
        <f>H187</f>
        <v>0</v>
      </c>
    </row>
    <row r="187" spans="1:8" s="99" customFormat="1" ht="30.75" hidden="1">
      <c r="A187" s="33" t="s">
        <v>235</v>
      </c>
      <c r="B187" s="20" t="s">
        <v>181</v>
      </c>
      <c r="C187" s="20" t="s">
        <v>299</v>
      </c>
      <c r="D187" s="20" t="s">
        <v>236</v>
      </c>
      <c r="E187" s="110"/>
      <c r="F187" s="144"/>
      <c r="G187" s="107"/>
      <c r="H187" s="107"/>
    </row>
    <row r="188" spans="1:8" s="99" customFormat="1" ht="15" hidden="1">
      <c r="A188" s="33" t="s">
        <v>85</v>
      </c>
      <c r="B188" s="20" t="s">
        <v>181</v>
      </c>
      <c r="C188" s="20" t="s">
        <v>268</v>
      </c>
      <c r="D188" s="20"/>
      <c r="E188" s="110">
        <f>E189</f>
        <v>0</v>
      </c>
      <c r="F188" s="143">
        <f>F189</f>
        <v>0</v>
      </c>
      <c r="G188" s="104">
        <f>G189</f>
        <v>0</v>
      </c>
      <c r="H188" s="104">
        <f>H189</f>
        <v>0</v>
      </c>
    </row>
    <row r="189" spans="1:8" s="99" customFormat="1" ht="15" hidden="1">
      <c r="A189" s="33" t="s">
        <v>253</v>
      </c>
      <c r="B189" s="20" t="s">
        <v>181</v>
      </c>
      <c r="C189" s="20" t="s">
        <v>268</v>
      </c>
      <c r="D189" s="20" t="s">
        <v>252</v>
      </c>
      <c r="E189" s="110"/>
      <c r="F189" s="144"/>
      <c r="G189" s="107"/>
      <c r="H189" s="107"/>
    </row>
    <row r="190" spans="1:8" s="99" customFormat="1" ht="46.5" hidden="1">
      <c r="A190" s="16" t="s">
        <v>127</v>
      </c>
      <c r="B190" s="17" t="s">
        <v>181</v>
      </c>
      <c r="C190" s="20" t="s">
        <v>245</v>
      </c>
      <c r="D190" s="20"/>
      <c r="E190" s="110">
        <f>E191</f>
        <v>0</v>
      </c>
      <c r="F190" s="143">
        <f aca="true" t="shared" si="12" ref="F190:H191">F191</f>
        <v>0</v>
      </c>
      <c r="G190" s="104">
        <f t="shared" si="12"/>
        <v>0</v>
      </c>
      <c r="H190" s="104">
        <f t="shared" si="12"/>
        <v>0</v>
      </c>
    </row>
    <row r="191" spans="1:8" s="99" customFormat="1" ht="30.75" hidden="1">
      <c r="A191" s="33" t="s">
        <v>302</v>
      </c>
      <c r="B191" s="20" t="s">
        <v>181</v>
      </c>
      <c r="C191" s="20" t="s">
        <v>301</v>
      </c>
      <c r="D191" s="20"/>
      <c r="E191" s="110">
        <f>E192</f>
        <v>0</v>
      </c>
      <c r="F191" s="143">
        <f t="shared" si="12"/>
        <v>0</v>
      </c>
      <c r="G191" s="104">
        <f t="shared" si="12"/>
        <v>0</v>
      </c>
      <c r="H191" s="104">
        <f t="shared" si="12"/>
        <v>0</v>
      </c>
    </row>
    <row r="192" spans="1:8" s="99" customFormat="1" ht="15" hidden="1">
      <c r="A192" s="33" t="s">
        <v>253</v>
      </c>
      <c r="B192" s="20" t="s">
        <v>181</v>
      </c>
      <c r="C192" s="20" t="s">
        <v>301</v>
      </c>
      <c r="D192" s="20" t="s">
        <v>252</v>
      </c>
      <c r="E192" s="110"/>
      <c r="F192" s="144"/>
      <c r="G192" s="107"/>
      <c r="H192" s="107"/>
    </row>
    <row r="193" spans="1:8" s="99" customFormat="1" ht="30.75" hidden="1">
      <c r="A193" s="33" t="s">
        <v>63</v>
      </c>
      <c r="B193" s="20" t="s">
        <v>181</v>
      </c>
      <c r="C193" s="20" t="s">
        <v>270</v>
      </c>
      <c r="D193" s="20"/>
      <c r="E193" s="110">
        <f>E194+E196</f>
        <v>0</v>
      </c>
      <c r="F193" s="143">
        <f>F194+F196</f>
        <v>0</v>
      </c>
      <c r="G193" s="104">
        <f>G194+G196</f>
        <v>0</v>
      </c>
      <c r="H193" s="104">
        <f>H194+H196</f>
        <v>0</v>
      </c>
    </row>
    <row r="194" spans="1:8" s="99" customFormat="1" ht="15" hidden="1">
      <c r="A194" s="33" t="s">
        <v>269</v>
      </c>
      <c r="B194" s="20" t="s">
        <v>181</v>
      </c>
      <c r="C194" s="20" t="s">
        <v>246</v>
      </c>
      <c r="D194" s="20"/>
      <c r="E194" s="110">
        <f>E195</f>
        <v>0</v>
      </c>
      <c r="F194" s="143">
        <f>F195</f>
        <v>0</v>
      </c>
      <c r="G194" s="104">
        <f>G195</f>
        <v>0</v>
      </c>
      <c r="H194" s="104">
        <f>H195</f>
        <v>0</v>
      </c>
    </row>
    <row r="195" spans="1:8" s="99" customFormat="1" ht="30.75" hidden="1">
      <c r="A195" s="33" t="s">
        <v>235</v>
      </c>
      <c r="B195" s="20" t="s">
        <v>181</v>
      </c>
      <c r="C195" s="20" t="s">
        <v>246</v>
      </c>
      <c r="D195" s="20" t="s">
        <v>236</v>
      </c>
      <c r="E195" s="110"/>
      <c r="F195" s="144"/>
      <c r="G195" s="107"/>
      <c r="H195" s="107"/>
    </row>
    <row r="196" spans="1:8" s="99" customFormat="1" ht="15" hidden="1">
      <c r="A196" s="33" t="s">
        <v>85</v>
      </c>
      <c r="B196" s="20" t="s">
        <v>181</v>
      </c>
      <c r="C196" s="20" t="s">
        <v>271</v>
      </c>
      <c r="D196" s="20"/>
      <c r="E196" s="110">
        <f>E197</f>
        <v>0</v>
      </c>
      <c r="F196" s="143">
        <f>F197</f>
        <v>0</v>
      </c>
      <c r="G196" s="104">
        <f>G197</f>
        <v>0</v>
      </c>
      <c r="H196" s="104">
        <f>H197</f>
        <v>0</v>
      </c>
    </row>
    <row r="197" spans="1:8" s="99" customFormat="1" ht="30.75" hidden="1">
      <c r="A197" s="33" t="s">
        <v>235</v>
      </c>
      <c r="B197" s="20" t="s">
        <v>181</v>
      </c>
      <c r="C197" s="20" t="s">
        <v>271</v>
      </c>
      <c r="D197" s="20" t="s">
        <v>236</v>
      </c>
      <c r="E197" s="110"/>
      <c r="F197" s="144"/>
      <c r="G197" s="107"/>
      <c r="H197" s="107"/>
    </row>
    <row r="198" spans="1:8" s="99" customFormat="1" ht="15" hidden="1">
      <c r="A198" s="33" t="s">
        <v>182</v>
      </c>
      <c r="B198" s="20" t="s">
        <v>183</v>
      </c>
      <c r="C198" s="20"/>
      <c r="D198" s="20"/>
      <c r="E198" s="110">
        <f>E200+E203</f>
        <v>0</v>
      </c>
      <c r="F198" s="143">
        <f>F200+F203</f>
        <v>0</v>
      </c>
      <c r="G198" s="104">
        <f>G200+G203</f>
        <v>0</v>
      </c>
      <c r="H198" s="104">
        <f>H200+H203</f>
        <v>0</v>
      </c>
    </row>
    <row r="199" spans="1:8" s="99" customFormat="1" ht="30.75" hidden="1">
      <c r="A199" s="33" t="s">
        <v>61</v>
      </c>
      <c r="B199" s="20" t="s">
        <v>183</v>
      </c>
      <c r="C199" s="20" t="s">
        <v>267</v>
      </c>
      <c r="D199" s="20"/>
      <c r="E199" s="110">
        <f>E198</f>
        <v>0</v>
      </c>
      <c r="F199" s="143">
        <f>F198</f>
        <v>0</v>
      </c>
      <c r="G199" s="104">
        <f>G198</f>
        <v>0</v>
      </c>
      <c r="H199" s="104">
        <f>H198</f>
        <v>0</v>
      </c>
    </row>
    <row r="200" spans="1:8" s="99" customFormat="1" ht="15" hidden="1">
      <c r="A200" s="33" t="s">
        <v>190</v>
      </c>
      <c r="B200" s="20" t="s">
        <v>183</v>
      </c>
      <c r="C200" s="20" t="s">
        <v>266</v>
      </c>
      <c r="D200" s="20"/>
      <c r="E200" s="110">
        <f>E202+E201</f>
        <v>0</v>
      </c>
      <c r="F200" s="143">
        <f>F202+F201</f>
        <v>0</v>
      </c>
      <c r="G200" s="104">
        <f>G202+G201</f>
        <v>0</v>
      </c>
      <c r="H200" s="104">
        <f>H202+H201</f>
        <v>0</v>
      </c>
    </row>
    <row r="201" spans="1:8" s="99" customFormat="1" ht="46.5" hidden="1">
      <c r="A201" s="33" t="s">
        <v>216</v>
      </c>
      <c r="B201" s="20" t="s">
        <v>183</v>
      </c>
      <c r="C201" s="20" t="s">
        <v>266</v>
      </c>
      <c r="D201" s="20" t="s">
        <v>217</v>
      </c>
      <c r="E201" s="110"/>
      <c r="F201" s="144"/>
      <c r="G201" s="107"/>
      <c r="H201" s="107"/>
    </row>
    <row r="202" spans="1:8" s="99" customFormat="1" ht="15" hidden="1">
      <c r="A202" s="33" t="s">
        <v>219</v>
      </c>
      <c r="B202" s="20" t="s">
        <v>183</v>
      </c>
      <c r="C202" s="20" t="s">
        <v>266</v>
      </c>
      <c r="D202" s="20" t="s">
        <v>218</v>
      </c>
      <c r="E202" s="110"/>
      <c r="F202" s="144"/>
      <c r="G202" s="107"/>
      <c r="H202" s="107"/>
    </row>
    <row r="203" spans="1:8" s="99" customFormat="1" ht="46.5" hidden="1">
      <c r="A203" s="33" t="s">
        <v>83</v>
      </c>
      <c r="B203" s="20" t="s">
        <v>183</v>
      </c>
      <c r="C203" s="20" t="s">
        <v>265</v>
      </c>
      <c r="D203" s="20"/>
      <c r="E203" s="110">
        <f>E206+E204+E205</f>
        <v>0</v>
      </c>
      <c r="F203" s="143">
        <f>F206+F204+F205</f>
        <v>0</v>
      </c>
      <c r="G203" s="104">
        <f>G206+G204+G205</f>
        <v>0</v>
      </c>
      <c r="H203" s="104">
        <f>H206+H204+H205</f>
        <v>0</v>
      </c>
    </row>
    <row r="204" spans="1:8" s="99" customFormat="1" ht="46.5" hidden="1">
      <c r="A204" s="33" t="s">
        <v>216</v>
      </c>
      <c r="B204" s="20" t="s">
        <v>183</v>
      </c>
      <c r="C204" s="20" t="s">
        <v>265</v>
      </c>
      <c r="D204" s="20" t="s">
        <v>217</v>
      </c>
      <c r="E204" s="162"/>
      <c r="F204" s="144"/>
      <c r="G204" s="107"/>
      <c r="H204" s="107"/>
    </row>
    <row r="205" spans="1:8" s="99" customFormat="1" ht="15" hidden="1">
      <c r="A205" s="33" t="s">
        <v>219</v>
      </c>
      <c r="B205" s="20" t="s">
        <v>183</v>
      </c>
      <c r="C205" s="20" t="s">
        <v>265</v>
      </c>
      <c r="D205" s="20" t="s">
        <v>218</v>
      </c>
      <c r="E205" s="110"/>
      <c r="F205" s="144"/>
      <c r="G205" s="107"/>
      <c r="H205" s="107"/>
    </row>
    <row r="206" spans="1:8" s="99" customFormat="1" ht="15" hidden="1">
      <c r="A206" s="33" t="s">
        <v>220</v>
      </c>
      <c r="B206" s="20" t="s">
        <v>183</v>
      </c>
      <c r="C206" s="20" t="s">
        <v>265</v>
      </c>
      <c r="D206" s="20" t="s">
        <v>221</v>
      </c>
      <c r="E206" s="110"/>
      <c r="F206" s="144"/>
      <c r="G206" s="107"/>
      <c r="H206" s="107"/>
    </row>
    <row r="207" spans="1:8" s="99" customFormat="1" ht="15">
      <c r="A207" s="32" t="s">
        <v>151</v>
      </c>
      <c r="B207" s="15" t="s">
        <v>39</v>
      </c>
      <c r="C207" s="15"/>
      <c r="D207" s="15"/>
      <c r="E207" s="109">
        <f>E208+E216</f>
        <v>1000</v>
      </c>
      <c r="F207" s="160">
        <f>F208+F216</f>
        <v>1000</v>
      </c>
      <c r="G207" s="105">
        <f>G208+G216</f>
        <v>0</v>
      </c>
      <c r="H207" s="105">
        <f>H208+H216</f>
        <v>0</v>
      </c>
    </row>
    <row r="208" spans="1:8" s="99" customFormat="1" ht="15">
      <c r="A208" s="33" t="s">
        <v>184</v>
      </c>
      <c r="B208" s="20" t="s">
        <v>40</v>
      </c>
      <c r="C208" s="20"/>
      <c r="D208" s="20"/>
      <c r="E208" s="110">
        <f>E209</f>
        <v>1000</v>
      </c>
      <c r="F208" s="143">
        <f>F209</f>
        <v>1000</v>
      </c>
      <c r="G208" s="104">
        <f>G209</f>
        <v>0</v>
      </c>
      <c r="H208" s="104">
        <f>H209</f>
        <v>0</v>
      </c>
    </row>
    <row r="209" spans="1:8" s="99" customFormat="1" ht="30.75">
      <c r="A209" s="33" t="s">
        <v>130</v>
      </c>
      <c r="B209" s="20" t="s">
        <v>40</v>
      </c>
      <c r="C209" s="20" t="s">
        <v>67</v>
      </c>
      <c r="D209" s="20"/>
      <c r="E209" s="110">
        <f>E210+E212+E214</f>
        <v>1000</v>
      </c>
      <c r="F209" s="132">
        <f>F210+F212+F214</f>
        <v>1000</v>
      </c>
      <c r="G209" s="121">
        <f>G210+G212+G214</f>
        <v>0</v>
      </c>
      <c r="H209" s="121">
        <f>H210+H212+H214</f>
        <v>0</v>
      </c>
    </row>
    <row r="210" spans="1:8" s="99" customFormat="1" ht="15">
      <c r="A210" s="33" t="s">
        <v>361</v>
      </c>
      <c r="B210" s="20" t="s">
        <v>40</v>
      </c>
      <c r="C210" s="20" t="s">
        <v>358</v>
      </c>
      <c r="D210" s="20"/>
      <c r="E210" s="110">
        <f>E211</f>
        <v>1000</v>
      </c>
      <c r="F210" s="132">
        <f>F211</f>
        <v>1000</v>
      </c>
      <c r="G210" s="104"/>
      <c r="H210" s="104"/>
    </row>
    <row r="211" spans="1:8" s="99" customFormat="1" ht="30.75">
      <c r="A211" s="33" t="s">
        <v>235</v>
      </c>
      <c r="B211" s="20" t="s">
        <v>40</v>
      </c>
      <c r="C211" s="20" t="s">
        <v>358</v>
      </c>
      <c r="D211" s="20" t="s">
        <v>236</v>
      </c>
      <c r="E211" s="110">
        <v>1000</v>
      </c>
      <c r="F211" s="143">
        <v>1000</v>
      </c>
      <c r="G211" s="104"/>
      <c r="H211" s="104"/>
    </row>
    <row r="212" spans="1:8" s="99" customFormat="1" ht="15" hidden="1">
      <c r="A212" s="33" t="s">
        <v>49</v>
      </c>
      <c r="B212" s="20" t="s">
        <v>40</v>
      </c>
      <c r="C212" s="20" t="s">
        <v>264</v>
      </c>
      <c r="D212" s="20"/>
      <c r="E212" s="110">
        <f>E213</f>
        <v>0</v>
      </c>
      <c r="F212" s="143">
        <f>F213</f>
        <v>0</v>
      </c>
      <c r="G212" s="104">
        <f>G213</f>
        <v>0</v>
      </c>
      <c r="H212" s="104">
        <f>H213</f>
        <v>0</v>
      </c>
    </row>
    <row r="213" spans="1:8" s="99" customFormat="1" ht="30.75" hidden="1">
      <c r="A213" s="33" t="s">
        <v>235</v>
      </c>
      <c r="B213" s="20" t="s">
        <v>40</v>
      </c>
      <c r="C213" s="20" t="s">
        <v>264</v>
      </c>
      <c r="D213" s="20" t="s">
        <v>236</v>
      </c>
      <c r="E213" s="110"/>
      <c r="F213" s="144"/>
      <c r="G213" s="107"/>
      <c r="H213" s="107"/>
    </row>
    <row r="214" spans="1:8" s="99" customFormat="1" ht="46.5" hidden="1">
      <c r="A214" s="33" t="s">
        <v>122</v>
      </c>
      <c r="B214" s="20" t="s">
        <v>40</v>
      </c>
      <c r="C214" s="20" t="s">
        <v>101</v>
      </c>
      <c r="D214" s="20"/>
      <c r="E214" s="110">
        <f>E215</f>
        <v>0</v>
      </c>
      <c r="F214" s="143">
        <f>F215</f>
        <v>0</v>
      </c>
      <c r="G214" s="104">
        <f>G215</f>
        <v>0</v>
      </c>
      <c r="H214" s="104">
        <f>H215</f>
        <v>0</v>
      </c>
    </row>
    <row r="215" spans="1:8" s="99" customFormat="1" ht="30.75" hidden="1">
      <c r="A215" s="33" t="s">
        <v>235</v>
      </c>
      <c r="B215" s="20" t="s">
        <v>40</v>
      </c>
      <c r="C215" s="20" t="s">
        <v>101</v>
      </c>
      <c r="D215" s="20" t="s">
        <v>236</v>
      </c>
      <c r="E215" s="110"/>
      <c r="F215" s="144"/>
      <c r="G215" s="107"/>
      <c r="H215" s="107"/>
    </row>
    <row r="216" spans="1:8" s="99" customFormat="1" ht="15">
      <c r="A216" s="33" t="s">
        <v>152</v>
      </c>
      <c r="B216" s="20" t="s">
        <v>185</v>
      </c>
      <c r="C216" s="20"/>
      <c r="D216" s="20"/>
      <c r="E216" s="110">
        <f>E217</f>
        <v>0</v>
      </c>
      <c r="F216" s="143">
        <f aca="true" t="shared" si="13" ref="F216:H217">F217</f>
        <v>0</v>
      </c>
      <c r="G216" s="104">
        <f t="shared" si="13"/>
        <v>0</v>
      </c>
      <c r="H216" s="104">
        <f t="shared" si="13"/>
        <v>0</v>
      </c>
    </row>
    <row r="217" spans="1:8" s="99" customFormat="1" ht="30.75">
      <c r="A217" s="33" t="s">
        <v>130</v>
      </c>
      <c r="B217" s="20" t="s">
        <v>185</v>
      </c>
      <c r="C217" s="20" t="s">
        <v>67</v>
      </c>
      <c r="D217" s="20"/>
      <c r="E217" s="110">
        <f>E218</f>
        <v>0</v>
      </c>
      <c r="F217" s="143">
        <f t="shared" si="13"/>
        <v>0</v>
      </c>
      <c r="G217" s="104">
        <f t="shared" si="13"/>
        <v>0</v>
      </c>
      <c r="H217" s="104">
        <f t="shared" si="13"/>
        <v>0</v>
      </c>
    </row>
    <row r="218" spans="1:8" s="99" customFormat="1" ht="46.5">
      <c r="A218" s="33" t="s">
        <v>83</v>
      </c>
      <c r="B218" s="20" t="s">
        <v>185</v>
      </c>
      <c r="C218" s="20" t="s">
        <v>263</v>
      </c>
      <c r="D218" s="20"/>
      <c r="E218" s="110">
        <f>E219+E220+E221</f>
        <v>0</v>
      </c>
      <c r="F218" s="143">
        <f>F219+F220+F221</f>
        <v>0</v>
      </c>
      <c r="G218" s="104">
        <f>G219+G220+G221</f>
        <v>0</v>
      </c>
      <c r="H218" s="104">
        <f>H219+H220+H221</f>
        <v>0</v>
      </c>
    </row>
    <row r="219" spans="1:8" s="99" customFormat="1" ht="46.5" hidden="1">
      <c r="A219" s="33" t="s">
        <v>216</v>
      </c>
      <c r="B219" s="20" t="s">
        <v>185</v>
      </c>
      <c r="C219" s="20" t="s">
        <v>263</v>
      </c>
      <c r="D219" s="20" t="s">
        <v>217</v>
      </c>
      <c r="E219" s="110"/>
      <c r="F219" s="144"/>
      <c r="G219" s="107"/>
      <c r="H219" s="107"/>
    </row>
    <row r="220" spans="1:8" s="99" customFormat="1" ht="15">
      <c r="A220" s="8" t="s">
        <v>219</v>
      </c>
      <c r="B220" s="31" t="s">
        <v>185</v>
      </c>
      <c r="C220" s="31" t="s">
        <v>263</v>
      </c>
      <c r="D220" s="20" t="s">
        <v>218</v>
      </c>
      <c r="E220" s="110">
        <v>-0.566</v>
      </c>
      <c r="F220" s="144"/>
      <c r="G220" s="107"/>
      <c r="H220" s="107">
        <v>-0.566</v>
      </c>
    </row>
    <row r="221" spans="1:8" s="99" customFormat="1" ht="15">
      <c r="A221" s="35" t="s">
        <v>220</v>
      </c>
      <c r="B221" s="36" t="s">
        <v>185</v>
      </c>
      <c r="C221" s="36" t="s">
        <v>263</v>
      </c>
      <c r="D221" s="24" t="s">
        <v>221</v>
      </c>
      <c r="E221" s="111">
        <v>0.566</v>
      </c>
      <c r="F221" s="144"/>
      <c r="G221" s="107"/>
      <c r="H221" s="107">
        <v>0.566</v>
      </c>
    </row>
    <row r="222" spans="1:8" s="4" customFormat="1" ht="15">
      <c r="A222" s="37" t="s">
        <v>44</v>
      </c>
      <c r="B222" s="19" t="s">
        <v>188</v>
      </c>
      <c r="C222" s="18"/>
      <c r="D222" s="19"/>
      <c r="E222" s="112">
        <f>E228+E246+E223</f>
        <v>364.467</v>
      </c>
      <c r="F222" s="160">
        <f>F228+F246+F223</f>
        <v>364.467</v>
      </c>
      <c r="G222" s="105">
        <f>G228+G246+G223</f>
        <v>0</v>
      </c>
      <c r="H222" s="105">
        <f>H228+H246+H223</f>
        <v>0</v>
      </c>
    </row>
    <row r="223" spans="1:8" s="4" customFormat="1" ht="15" hidden="1">
      <c r="A223" s="33" t="s">
        <v>166</v>
      </c>
      <c r="B223" s="20" t="s">
        <v>165</v>
      </c>
      <c r="C223" s="38"/>
      <c r="D223" s="39"/>
      <c r="E223" s="110">
        <f>E226</f>
        <v>0</v>
      </c>
      <c r="F223" s="143">
        <f>F226</f>
        <v>0</v>
      </c>
      <c r="G223" s="104">
        <f>G226</f>
        <v>0</v>
      </c>
      <c r="H223" s="104">
        <f>H226</f>
        <v>0</v>
      </c>
    </row>
    <row r="224" spans="1:8" s="4" customFormat="1" ht="30.75" hidden="1">
      <c r="A224" s="33" t="s">
        <v>65</v>
      </c>
      <c r="B224" s="20" t="s">
        <v>165</v>
      </c>
      <c r="C224" s="7" t="s">
        <v>258</v>
      </c>
      <c r="D224" s="39"/>
      <c r="E224" s="110">
        <f>E226</f>
        <v>0</v>
      </c>
      <c r="F224" s="143">
        <f>F226</f>
        <v>0</v>
      </c>
      <c r="G224" s="104">
        <f>G226</f>
        <v>0</v>
      </c>
      <c r="H224" s="104">
        <f>H226</f>
        <v>0</v>
      </c>
    </row>
    <row r="225" spans="1:8" s="4" customFormat="1" ht="22.5" customHeight="1" hidden="1">
      <c r="A225" s="33" t="s">
        <v>148</v>
      </c>
      <c r="B225" s="20" t="s">
        <v>165</v>
      </c>
      <c r="C225" s="7" t="s">
        <v>0</v>
      </c>
      <c r="D225" s="39"/>
      <c r="E225" s="110">
        <f>E224</f>
        <v>0</v>
      </c>
      <c r="F225" s="143">
        <f>F224</f>
        <v>0</v>
      </c>
      <c r="G225" s="104">
        <f>G224</f>
        <v>0</v>
      </c>
      <c r="H225" s="104">
        <f>H224</f>
        <v>0</v>
      </c>
    </row>
    <row r="226" spans="1:8" s="4" customFormat="1" ht="22.5" customHeight="1" hidden="1">
      <c r="A226" s="33" t="s">
        <v>154</v>
      </c>
      <c r="B226" s="20" t="s">
        <v>165</v>
      </c>
      <c r="C226" s="7" t="s">
        <v>25</v>
      </c>
      <c r="D226" s="39"/>
      <c r="E226" s="110">
        <f>E227</f>
        <v>0</v>
      </c>
      <c r="F226" s="143">
        <f>F227</f>
        <v>0</v>
      </c>
      <c r="G226" s="104">
        <f>G227</f>
        <v>0</v>
      </c>
      <c r="H226" s="104">
        <f>H227</f>
        <v>0</v>
      </c>
    </row>
    <row r="227" spans="1:8" s="4" customFormat="1" ht="24" customHeight="1" hidden="1">
      <c r="A227" s="33" t="s">
        <v>253</v>
      </c>
      <c r="B227" s="20" t="s">
        <v>165</v>
      </c>
      <c r="C227" s="7" t="s">
        <v>25</v>
      </c>
      <c r="D227" s="20" t="s">
        <v>252</v>
      </c>
      <c r="E227" s="110"/>
      <c r="F227" s="161"/>
      <c r="G227" s="106"/>
      <c r="H227" s="106"/>
    </row>
    <row r="228" spans="1:8" s="99" customFormat="1" ht="23.25" customHeight="1">
      <c r="A228" s="33" t="s">
        <v>191</v>
      </c>
      <c r="B228" s="20" t="s">
        <v>192</v>
      </c>
      <c r="C228" s="7"/>
      <c r="D228" s="20"/>
      <c r="E228" s="110">
        <f>E229+E232+E240</f>
        <v>364.467</v>
      </c>
      <c r="F228" s="143">
        <f>F229+F232+F240</f>
        <v>364.467</v>
      </c>
      <c r="G228" s="104">
        <f>G229+G232+G240</f>
        <v>0</v>
      </c>
      <c r="H228" s="104">
        <f>H229+H232+H240</f>
        <v>0</v>
      </c>
    </row>
    <row r="229" spans="1:8" s="99" customFormat="1" ht="51" customHeight="1" hidden="1">
      <c r="A229" s="33" t="s">
        <v>64</v>
      </c>
      <c r="B229" s="20" t="s">
        <v>192</v>
      </c>
      <c r="C229" s="7" t="s">
        <v>247</v>
      </c>
      <c r="D229" s="20"/>
      <c r="E229" s="110">
        <f>E230</f>
        <v>0</v>
      </c>
      <c r="F229" s="143">
        <f aca="true" t="shared" si="14" ref="F229:H230">F230</f>
        <v>0</v>
      </c>
      <c r="G229" s="104">
        <f t="shared" si="14"/>
        <v>0</v>
      </c>
      <c r="H229" s="104">
        <f t="shared" si="14"/>
        <v>0</v>
      </c>
    </row>
    <row r="230" spans="1:8" s="99" customFormat="1" ht="18.75" customHeight="1" hidden="1">
      <c r="A230" s="33" t="s">
        <v>202</v>
      </c>
      <c r="B230" s="20" t="s">
        <v>192</v>
      </c>
      <c r="C230" s="7" t="s">
        <v>26</v>
      </c>
      <c r="D230" s="20"/>
      <c r="E230" s="110">
        <f>E231</f>
        <v>0</v>
      </c>
      <c r="F230" s="143">
        <f t="shared" si="14"/>
        <v>0</v>
      </c>
      <c r="G230" s="104">
        <f t="shared" si="14"/>
        <v>0</v>
      </c>
      <c r="H230" s="104">
        <f t="shared" si="14"/>
        <v>0</v>
      </c>
    </row>
    <row r="231" spans="1:8" s="99" customFormat="1" ht="38.25" customHeight="1" hidden="1">
      <c r="A231" s="33" t="s">
        <v>235</v>
      </c>
      <c r="B231" s="20" t="s">
        <v>192</v>
      </c>
      <c r="C231" s="7" t="s">
        <v>26</v>
      </c>
      <c r="D231" s="20" t="s">
        <v>236</v>
      </c>
      <c r="E231" s="110"/>
      <c r="F231" s="144"/>
      <c r="G231" s="107"/>
      <c r="H231" s="107"/>
    </row>
    <row r="232" spans="1:8" s="99" customFormat="1" ht="36" customHeight="1" hidden="1">
      <c r="A232" s="33" t="s">
        <v>65</v>
      </c>
      <c r="B232" s="20" t="s">
        <v>192</v>
      </c>
      <c r="C232" s="7" t="s">
        <v>258</v>
      </c>
      <c r="D232" s="20"/>
      <c r="E232" s="110">
        <f>E233</f>
        <v>0</v>
      </c>
      <c r="F232" s="143">
        <f>F233</f>
        <v>0</v>
      </c>
      <c r="G232" s="104">
        <f>G233</f>
        <v>0</v>
      </c>
      <c r="H232" s="104">
        <f>H233</f>
        <v>0</v>
      </c>
    </row>
    <row r="233" spans="1:8" s="99" customFormat="1" ht="24" customHeight="1" hidden="1">
      <c r="A233" s="33" t="s">
        <v>148</v>
      </c>
      <c r="B233" s="20" t="s">
        <v>192</v>
      </c>
      <c r="C233" s="7" t="s">
        <v>0</v>
      </c>
      <c r="D233" s="20"/>
      <c r="E233" s="162">
        <f>E234+E236+E238</f>
        <v>0</v>
      </c>
      <c r="F233" s="143">
        <f>F234+F236+F238</f>
        <v>0</v>
      </c>
      <c r="G233" s="104">
        <f>G234+G236+G238</f>
        <v>0</v>
      </c>
      <c r="H233" s="104">
        <f>H234+H236+H238</f>
        <v>0</v>
      </c>
    </row>
    <row r="234" spans="1:8" s="99" customFormat="1" ht="69" customHeight="1" hidden="1">
      <c r="A234" s="33" t="s">
        <v>304</v>
      </c>
      <c r="B234" s="20" t="s">
        <v>192</v>
      </c>
      <c r="C234" s="7" t="s">
        <v>303</v>
      </c>
      <c r="D234" s="20"/>
      <c r="E234" s="162">
        <f>E235</f>
        <v>0</v>
      </c>
      <c r="F234" s="143">
        <f>F235</f>
        <v>0</v>
      </c>
      <c r="G234" s="104">
        <f>G235</f>
        <v>0</v>
      </c>
      <c r="H234" s="104">
        <f>H235</f>
        <v>0</v>
      </c>
    </row>
    <row r="235" spans="1:8" s="99" customFormat="1" ht="37.5" customHeight="1" hidden="1">
      <c r="A235" s="33" t="s">
        <v>235</v>
      </c>
      <c r="B235" s="20" t="s">
        <v>192</v>
      </c>
      <c r="C235" s="7" t="s">
        <v>303</v>
      </c>
      <c r="D235" s="20" t="s">
        <v>236</v>
      </c>
      <c r="E235" s="162"/>
      <c r="F235" s="144"/>
      <c r="G235" s="107"/>
      <c r="H235" s="107"/>
    </row>
    <row r="236" spans="1:8" s="99" customFormat="1" ht="58.5" customHeight="1" hidden="1">
      <c r="A236" s="33" t="s">
        <v>306</v>
      </c>
      <c r="B236" s="20" t="s">
        <v>192</v>
      </c>
      <c r="C236" s="7" t="s">
        <v>305</v>
      </c>
      <c r="D236" s="20"/>
      <c r="E236" s="110">
        <f>E237</f>
        <v>0</v>
      </c>
      <c r="F236" s="143">
        <f>F237</f>
        <v>0</v>
      </c>
      <c r="G236" s="104">
        <f>G237</f>
        <v>0</v>
      </c>
      <c r="H236" s="104">
        <f>H237</f>
        <v>0</v>
      </c>
    </row>
    <row r="237" spans="1:8" s="99" customFormat="1" ht="39" customHeight="1" hidden="1">
      <c r="A237" s="33" t="s">
        <v>235</v>
      </c>
      <c r="B237" s="20" t="s">
        <v>192</v>
      </c>
      <c r="C237" s="7" t="s">
        <v>305</v>
      </c>
      <c r="D237" s="20" t="s">
        <v>236</v>
      </c>
      <c r="E237" s="110"/>
      <c r="F237" s="144"/>
      <c r="G237" s="107"/>
      <c r="H237" s="107"/>
    </row>
    <row r="238" spans="1:8" s="99" customFormat="1" ht="38.25" customHeight="1" hidden="1">
      <c r="A238" s="33" t="s">
        <v>204</v>
      </c>
      <c r="B238" s="20" t="s">
        <v>192</v>
      </c>
      <c r="C238" s="7" t="s">
        <v>234</v>
      </c>
      <c r="D238" s="20"/>
      <c r="E238" s="110">
        <f>E239</f>
        <v>0</v>
      </c>
      <c r="F238" s="143">
        <f>F239</f>
        <v>0</v>
      </c>
      <c r="G238" s="104">
        <f>G239</f>
        <v>0</v>
      </c>
      <c r="H238" s="104">
        <f>H239</f>
        <v>0</v>
      </c>
    </row>
    <row r="239" spans="1:8" s="99" customFormat="1" ht="27" customHeight="1" hidden="1">
      <c r="A239" s="33" t="s">
        <v>253</v>
      </c>
      <c r="B239" s="20" t="s">
        <v>192</v>
      </c>
      <c r="C239" s="7" t="s">
        <v>234</v>
      </c>
      <c r="D239" s="20" t="s">
        <v>252</v>
      </c>
      <c r="E239" s="110"/>
      <c r="F239" s="144"/>
      <c r="G239" s="107"/>
      <c r="H239" s="107"/>
    </row>
    <row r="240" spans="1:8" s="99" customFormat="1" ht="39.75" customHeight="1">
      <c r="A240" s="33" t="s">
        <v>140</v>
      </c>
      <c r="B240" s="20" t="s">
        <v>192</v>
      </c>
      <c r="C240" s="7" t="s">
        <v>262</v>
      </c>
      <c r="D240" s="20"/>
      <c r="E240" s="110">
        <f>E241</f>
        <v>364.467</v>
      </c>
      <c r="F240" s="143">
        <f>F241</f>
        <v>364.467</v>
      </c>
      <c r="G240" s="104">
        <f>G241</f>
        <v>0</v>
      </c>
      <c r="H240" s="104">
        <f>H241</f>
        <v>0</v>
      </c>
    </row>
    <row r="241" spans="1:8" s="99" customFormat="1" ht="42" customHeight="1">
      <c r="A241" s="33" t="s">
        <v>141</v>
      </c>
      <c r="B241" s="20" t="s">
        <v>192</v>
      </c>
      <c r="C241" s="7" t="s">
        <v>4</v>
      </c>
      <c r="D241" s="20"/>
      <c r="E241" s="110">
        <f>E242+E244</f>
        <v>364.467</v>
      </c>
      <c r="F241" s="132">
        <f>F242+F244</f>
        <v>364.467</v>
      </c>
      <c r="G241" s="121">
        <f>G242+G244</f>
        <v>0</v>
      </c>
      <c r="H241" s="121">
        <f>H242+H244</f>
        <v>0</v>
      </c>
    </row>
    <row r="242" spans="1:8" s="99" customFormat="1" ht="36" customHeight="1" hidden="1">
      <c r="A242" s="33" t="s">
        <v>312</v>
      </c>
      <c r="B242" s="20" t="s">
        <v>192</v>
      </c>
      <c r="C242" s="31" t="s">
        <v>311</v>
      </c>
      <c r="D242" s="20"/>
      <c r="E242" s="110">
        <f>E243</f>
        <v>0</v>
      </c>
      <c r="F242" s="143">
        <f>F243</f>
        <v>0</v>
      </c>
      <c r="G242" s="104">
        <f>G243</f>
        <v>0</v>
      </c>
      <c r="H242" s="104">
        <f>H243</f>
        <v>0</v>
      </c>
    </row>
    <row r="243" spans="1:8" s="99" customFormat="1" ht="22.5" customHeight="1" hidden="1">
      <c r="A243" s="33" t="s">
        <v>253</v>
      </c>
      <c r="B243" s="20" t="s">
        <v>192</v>
      </c>
      <c r="C243" s="31" t="s">
        <v>311</v>
      </c>
      <c r="D243" s="20" t="s">
        <v>252</v>
      </c>
      <c r="E243" s="110"/>
      <c r="F243" s="144"/>
      <c r="G243" s="107"/>
      <c r="H243" s="107"/>
    </row>
    <row r="244" spans="1:8" s="99" customFormat="1" ht="36" customHeight="1">
      <c r="A244" s="33" t="s">
        <v>310</v>
      </c>
      <c r="B244" s="20" t="s">
        <v>192</v>
      </c>
      <c r="C244" s="7" t="s">
        <v>309</v>
      </c>
      <c r="D244" s="20"/>
      <c r="E244" s="110">
        <f>E245</f>
        <v>364.467</v>
      </c>
      <c r="F244" s="143">
        <f>F245</f>
        <v>364.467</v>
      </c>
      <c r="G244" s="104">
        <f>G245</f>
        <v>0</v>
      </c>
      <c r="H244" s="104">
        <f>H245</f>
        <v>0</v>
      </c>
    </row>
    <row r="245" spans="1:8" s="99" customFormat="1" ht="23.25" customHeight="1">
      <c r="A245" s="33" t="s">
        <v>253</v>
      </c>
      <c r="B245" s="20" t="s">
        <v>192</v>
      </c>
      <c r="C245" s="36" t="s">
        <v>309</v>
      </c>
      <c r="D245" s="24" t="s">
        <v>252</v>
      </c>
      <c r="E245" s="111">
        <v>364.467</v>
      </c>
      <c r="F245" s="144">
        <v>364.467</v>
      </c>
      <c r="G245" s="107"/>
      <c r="H245" s="107"/>
    </row>
    <row r="246" spans="1:8" s="99" customFormat="1" ht="24" customHeight="1" hidden="1">
      <c r="A246" s="33" t="s">
        <v>82</v>
      </c>
      <c r="B246" s="20" t="s">
        <v>193</v>
      </c>
      <c r="C246" s="7"/>
      <c r="D246" s="40"/>
      <c r="E246" s="110">
        <f>E247+E251</f>
        <v>0</v>
      </c>
      <c r="F246" s="143">
        <f>F247+F251</f>
        <v>0</v>
      </c>
      <c r="G246" s="104">
        <f>G247+G251</f>
        <v>0</v>
      </c>
      <c r="H246" s="104">
        <f>H247+H251</f>
        <v>0</v>
      </c>
    </row>
    <row r="247" spans="1:8" s="99" customFormat="1" ht="38.25" customHeight="1" hidden="1">
      <c r="A247" s="33" t="s">
        <v>65</v>
      </c>
      <c r="B247" s="20" t="s">
        <v>193</v>
      </c>
      <c r="C247" s="7" t="s">
        <v>258</v>
      </c>
      <c r="D247" s="20"/>
      <c r="E247" s="110">
        <f>E248</f>
        <v>0</v>
      </c>
      <c r="F247" s="143">
        <f aca="true" t="shared" si="15" ref="F247:H249">F248</f>
        <v>0</v>
      </c>
      <c r="G247" s="104">
        <f t="shared" si="15"/>
        <v>0</v>
      </c>
      <c r="H247" s="104">
        <f t="shared" si="15"/>
        <v>0</v>
      </c>
    </row>
    <row r="248" spans="1:8" s="99" customFormat="1" ht="22.5" customHeight="1" hidden="1">
      <c r="A248" s="33" t="s">
        <v>148</v>
      </c>
      <c r="B248" s="20" t="s">
        <v>193</v>
      </c>
      <c r="C248" s="7" t="s">
        <v>0</v>
      </c>
      <c r="D248" s="20"/>
      <c r="E248" s="110">
        <f>E249</f>
        <v>0</v>
      </c>
      <c r="F248" s="143">
        <f t="shared" si="15"/>
        <v>0</v>
      </c>
      <c r="G248" s="104">
        <f t="shared" si="15"/>
        <v>0</v>
      </c>
      <c r="H248" s="104">
        <f t="shared" si="15"/>
        <v>0</v>
      </c>
    </row>
    <row r="249" spans="1:8" s="99" customFormat="1" ht="78" hidden="1">
      <c r="A249" s="33" t="s">
        <v>209</v>
      </c>
      <c r="B249" s="20" t="s">
        <v>193</v>
      </c>
      <c r="C249" s="7" t="s">
        <v>1</v>
      </c>
      <c r="D249" s="40"/>
      <c r="E249" s="110">
        <f>E250</f>
        <v>0</v>
      </c>
      <c r="F249" s="143">
        <f t="shared" si="15"/>
        <v>0</v>
      </c>
      <c r="G249" s="104">
        <f t="shared" si="15"/>
        <v>0</v>
      </c>
      <c r="H249" s="104">
        <f t="shared" si="15"/>
        <v>0</v>
      </c>
    </row>
    <row r="250" spans="1:8" s="99" customFormat="1" ht="30.75" hidden="1">
      <c r="A250" s="33" t="s">
        <v>235</v>
      </c>
      <c r="B250" s="20" t="s">
        <v>193</v>
      </c>
      <c r="C250" s="7" t="s">
        <v>1</v>
      </c>
      <c r="D250" s="20" t="s">
        <v>236</v>
      </c>
      <c r="E250" s="110"/>
      <c r="F250" s="144"/>
      <c r="G250" s="107"/>
      <c r="H250" s="107"/>
    </row>
    <row r="251" spans="1:8" s="99" customFormat="1" ht="46.5" hidden="1">
      <c r="A251" s="33" t="s">
        <v>127</v>
      </c>
      <c r="B251" s="20" t="s">
        <v>193</v>
      </c>
      <c r="C251" s="7" t="s">
        <v>245</v>
      </c>
      <c r="D251" s="20"/>
      <c r="E251" s="110">
        <f>E264+E260+E262+E256+E252+E258+E254</f>
        <v>0</v>
      </c>
      <c r="F251" s="143">
        <f>F264+F260+F262+F256+F252+F258+F254</f>
        <v>0</v>
      </c>
      <c r="G251" s="104">
        <f>G264+G260+G262+G256+G252+G258+G254</f>
        <v>0</v>
      </c>
      <c r="H251" s="104">
        <f>H264+H260+H262+H256+H252+H258+H254</f>
        <v>0</v>
      </c>
    </row>
    <row r="252" spans="1:8" s="99" customFormat="1" ht="49.5" customHeight="1" hidden="1">
      <c r="A252" s="33" t="s">
        <v>210</v>
      </c>
      <c r="B252" s="20" t="s">
        <v>193</v>
      </c>
      <c r="C252" s="7" t="s">
        <v>261</v>
      </c>
      <c r="D252" s="20"/>
      <c r="E252" s="110">
        <f>E253</f>
        <v>0</v>
      </c>
      <c r="F252" s="143">
        <f>F253</f>
        <v>0</v>
      </c>
      <c r="G252" s="104">
        <f>G253</f>
        <v>0</v>
      </c>
      <c r="H252" s="104">
        <f>H253</f>
        <v>0</v>
      </c>
    </row>
    <row r="253" spans="1:8" s="99" customFormat="1" ht="24" customHeight="1" hidden="1">
      <c r="A253" s="33" t="s">
        <v>253</v>
      </c>
      <c r="B253" s="20" t="s">
        <v>193</v>
      </c>
      <c r="C253" s="7" t="s">
        <v>261</v>
      </c>
      <c r="D253" s="20" t="s">
        <v>274</v>
      </c>
      <c r="E253" s="110"/>
      <c r="F253" s="144"/>
      <c r="G253" s="107"/>
      <c r="H253" s="107"/>
    </row>
    <row r="254" spans="1:8" s="99" customFormat="1" ht="55.5" customHeight="1" hidden="1">
      <c r="A254" s="33" t="s">
        <v>296</v>
      </c>
      <c r="B254" s="20" t="s">
        <v>193</v>
      </c>
      <c r="C254" s="7" t="s">
        <v>295</v>
      </c>
      <c r="D254" s="20"/>
      <c r="E254" s="110">
        <f>E255</f>
        <v>0</v>
      </c>
      <c r="F254" s="143">
        <f>F255</f>
        <v>0</v>
      </c>
      <c r="G254" s="104">
        <f>G255</f>
        <v>0</v>
      </c>
      <c r="H254" s="104">
        <f>H255</f>
        <v>0</v>
      </c>
    </row>
    <row r="255" spans="1:8" s="99" customFormat="1" ht="21.75" customHeight="1" hidden="1">
      <c r="A255" s="33" t="s">
        <v>253</v>
      </c>
      <c r="B255" s="20" t="s">
        <v>193</v>
      </c>
      <c r="C255" s="7" t="s">
        <v>295</v>
      </c>
      <c r="D255" s="20" t="s">
        <v>274</v>
      </c>
      <c r="E255" s="110"/>
      <c r="F255" s="144"/>
      <c r="G255" s="107"/>
      <c r="H255" s="107"/>
    </row>
    <row r="256" spans="1:8" s="99" customFormat="1" ht="42.75" customHeight="1" hidden="1">
      <c r="A256" s="33" t="s">
        <v>260</v>
      </c>
      <c r="B256" s="20" t="s">
        <v>193</v>
      </c>
      <c r="C256" s="7" t="s">
        <v>259</v>
      </c>
      <c r="D256" s="20"/>
      <c r="E256" s="110">
        <f>E257</f>
        <v>0</v>
      </c>
      <c r="F256" s="143">
        <f>F257</f>
        <v>0</v>
      </c>
      <c r="G256" s="104">
        <f>G257</f>
        <v>0</v>
      </c>
      <c r="H256" s="104">
        <f>H257</f>
        <v>0</v>
      </c>
    </row>
    <row r="257" spans="1:8" s="99" customFormat="1" ht="27" customHeight="1" hidden="1">
      <c r="A257" s="33" t="s">
        <v>253</v>
      </c>
      <c r="B257" s="20" t="s">
        <v>193</v>
      </c>
      <c r="C257" s="7" t="s">
        <v>259</v>
      </c>
      <c r="D257" s="20" t="s">
        <v>252</v>
      </c>
      <c r="E257" s="110"/>
      <c r="F257" s="144"/>
      <c r="G257" s="107"/>
      <c r="H257" s="107"/>
    </row>
    <row r="258" spans="1:8" s="99" customFormat="1" ht="38.25" customHeight="1" hidden="1">
      <c r="A258" s="33" t="s">
        <v>54</v>
      </c>
      <c r="B258" s="20" t="s">
        <v>193</v>
      </c>
      <c r="C258" s="7" t="s">
        <v>225</v>
      </c>
      <c r="D258" s="20"/>
      <c r="E258" s="110">
        <f>E259</f>
        <v>0</v>
      </c>
      <c r="F258" s="143">
        <f>F259</f>
        <v>0</v>
      </c>
      <c r="G258" s="104">
        <f>G259</f>
        <v>0</v>
      </c>
      <c r="H258" s="104">
        <f>H259</f>
        <v>0</v>
      </c>
    </row>
    <row r="259" spans="1:8" s="99" customFormat="1" ht="24" customHeight="1" hidden="1">
      <c r="A259" s="33" t="s">
        <v>219</v>
      </c>
      <c r="B259" s="20" t="s">
        <v>193</v>
      </c>
      <c r="C259" s="7" t="s">
        <v>225</v>
      </c>
      <c r="D259" s="20" t="s">
        <v>218</v>
      </c>
      <c r="E259" s="110"/>
      <c r="F259" s="144"/>
      <c r="G259" s="107"/>
      <c r="H259" s="107"/>
    </row>
    <row r="260" spans="1:8" s="99" customFormat="1" ht="66" customHeight="1" hidden="1">
      <c r="A260" s="33" t="s">
        <v>211</v>
      </c>
      <c r="B260" s="20" t="s">
        <v>193</v>
      </c>
      <c r="C260" s="7" t="s">
        <v>256</v>
      </c>
      <c r="D260" s="40"/>
      <c r="E260" s="110">
        <f>E261</f>
        <v>0</v>
      </c>
      <c r="F260" s="143">
        <f>F261</f>
        <v>0</v>
      </c>
      <c r="G260" s="104">
        <f>G261</f>
        <v>0</v>
      </c>
      <c r="H260" s="104">
        <f>H261</f>
        <v>0</v>
      </c>
    </row>
    <row r="261" spans="1:8" s="99" customFormat="1" ht="20.25" customHeight="1" hidden="1">
      <c r="A261" s="33" t="s">
        <v>253</v>
      </c>
      <c r="B261" s="20" t="s">
        <v>193</v>
      </c>
      <c r="C261" s="7" t="s">
        <v>256</v>
      </c>
      <c r="D261" s="20" t="s">
        <v>252</v>
      </c>
      <c r="E261" s="110"/>
      <c r="F261" s="144"/>
      <c r="G261" s="107"/>
      <c r="H261" s="107"/>
    </row>
    <row r="262" spans="1:8" s="99" customFormat="1" ht="54" customHeight="1" hidden="1">
      <c r="A262" s="33" t="s">
        <v>212</v>
      </c>
      <c r="B262" s="20" t="s">
        <v>193</v>
      </c>
      <c r="C262" s="7" t="s">
        <v>255</v>
      </c>
      <c r="D262" s="20"/>
      <c r="E262" s="110">
        <f>E263</f>
        <v>0</v>
      </c>
      <c r="F262" s="143">
        <f>F263</f>
        <v>0</v>
      </c>
      <c r="G262" s="104">
        <f>G263</f>
        <v>0</v>
      </c>
      <c r="H262" s="104">
        <f>H263</f>
        <v>0</v>
      </c>
    </row>
    <row r="263" spans="1:8" s="99" customFormat="1" ht="27.75" customHeight="1" hidden="1">
      <c r="A263" s="33" t="s">
        <v>253</v>
      </c>
      <c r="B263" s="20" t="s">
        <v>193</v>
      </c>
      <c r="C263" s="7" t="s">
        <v>255</v>
      </c>
      <c r="D263" s="20" t="s">
        <v>252</v>
      </c>
      <c r="E263" s="110"/>
      <c r="F263" s="144"/>
      <c r="G263" s="107"/>
      <c r="H263" s="107"/>
    </row>
    <row r="264" spans="1:8" s="99" customFormat="1" ht="40.5" customHeight="1" hidden="1">
      <c r="A264" s="33" t="s">
        <v>213</v>
      </c>
      <c r="B264" s="20" t="s">
        <v>193</v>
      </c>
      <c r="C264" s="7" t="s">
        <v>254</v>
      </c>
      <c r="D264" s="20"/>
      <c r="E264" s="110">
        <f>E265</f>
        <v>0</v>
      </c>
      <c r="F264" s="143">
        <f>F265</f>
        <v>0</v>
      </c>
      <c r="G264" s="104">
        <f>G265</f>
        <v>0</v>
      </c>
      <c r="H264" s="104">
        <f>H265</f>
        <v>0</v>
      </c>
    </row>
    <row r="265" spans="1:8" s="99" customFormat="1" ht="19.5" customHeight="1" hidden="1">
      <c r="A265" s="41" t="s">
        <v>253</v>
      </c>
      <c r="B265" s="24" t="s">
        <v>193</v>
      </c>
      <c r="C265" s="23" t="s">
        <v>254</v>
      </c>
      <c r="D265" s="24" t="s">
        <v>252</v>
      </c>
      <c r="E265" s="111"/>
      <c r="F265" s="144"/>
      <c r="G265" s="107"/>
      <c r="H265" s="107"/>
    </row>
    <row r="266" spans="1:8" s="4" customFormat="1" ht="15">
      <c r="A266" s="12" t="s">
        <v>155</v>
      </c>
      <c r="B266" s="15" t="s">
        <v>194</v>
      </c>
      <c r="C266" s="14"/>
      <c r="D266" s="15"/>
      <c r="E266" s="109">
        <f>E267</f>
        <v>130.515</v>
      </c>
      <c r="F266" s="160">
        <f>F267</f>
        <v>130.515</v>
      </c>
      <c r="G266" s="105">
        <f>G267</f>
        <v>0</v>
      </c>
      <c r="H266" s="105">
        <f>H267</f>
        <v>0</v>
      </c>
    </row>
    <row r="267" spans="1:8" s="99" customFormat="1" ht="20.25" customHeight="1">
      <c r="A267" s="16" t="s">
        <v>157</v>
      </c>
      <c r="B267" s="20" t="s">
        <v>156</v>
      </c>
      <c r="C267" s="7"/>
      <c r="D267" s="20"/>
      <c r="E267" s="110">
        <f>E268+E274</f>
        <v>130.515</v>
      </c>
      <c r="F267" s="132">
        <f>F268+F274</f>
        <v>130.515</v>
      </c>
      <c r="G267" s="121">
        <f>G268+G274</f>
        <v>0</v>
      </c>
      <c r="H267" s="121">
        <f>H268+H274</f>
        <v>0</v>
      </c>
    </row>
    <row r="268" spans="1:8" s="99" customFormat="1" ht="42.75" customHeight="1" hidden="1">
      <c r="A268" s="16" t="s">
        <v>131</v>
      </c>
      <c r="B268" s="20" t="s">
        <v>156</v>
      </c>
      <c r="C268" s="7" t="s">
        <v>249</v>
      </c>
      <c r="D268" s="20"/>
      <c r="E268" s="110">
        <f>E269+E271</f>
        <v>0</v>
      </c>
      <c r="F268" s="143">
        <f>F269+F271</f>
        <v>0</v>
      </c>
      <c r="G268" s="104">
        <f>G269+G271</f>
        <v>0</v>
      </c>
      <c r="H268" s="104">
        <f>H269+H271</f>
        <v>0</v>
      </c>
    </row>
    <row r="269" spans="1:8" s="99" customFormat="1" ht="24" customHeight="1" hidden="1">
      <c r="A269" s="16" t="s">
        <v>73</v>
      </c>
      <c r="B269" s="20" t="s">
        <v>156</v>
      </c>
      <c r="C269" s="7" t="s">
        <v>250</v>
      </c>
      <c r="D269" s="20"/>
      <c r="E269" s="110">
        <f>E270</f>
        <v>0</v>
      </c>
      <c r="F269" s="143">
        <f>F270</f>
        <v>0</v>
      </c>
      <c r="G269" s="104">
        <f>G270</f>
        <v>0</v>
      </c>
      <c r="H269" s="104">
        <f>H270</f>
        <v>0</v>
      </c>
    </row>
    <row r="270" spans="1:8" s="99" customFormat="1" ht="44.25" customHeight="1" hidden="1">
      <c r="A270" s="16" t="s">
        <v>235</v>
      </c>
      <c r="B270" s="20" t="s">
        <v>156</v>
      </c>
      <c r="C270" s="7" t="s">
        <v>250</v>
      </c>
      <c r="D270" s="20" t="s">
        <v>236</v>
      </c>
      <c r="E270" s="110"/>
      <c r="F270" s="144"/>
      <c r="G270" s="107"/>
      <c r="H270" s="107"/>
    </row>
    <row r="271" spans="1:8" s="99" customFormat="1" ht="26.25" customHeight="1" hidden="1">
      <c r="A271" s="16" t="s">
        <v>52</v>
      </c>
      <c r="B271" s="20" t="s">
        <v>156</v>
      </c>
      <c r="C271" s="7" t="s">
        <v>251</v>
      </c>
      <c r="D271" s="20"/>
      <c r="E271" s="110">
        <f>E272+E273</f>
        <v>0</v>
      </c>
      <c r="F271" s="143">
        <f>F272+F273</f>
        <v>0</v>
      </c>
      <c r="G271" s="104">
        <f>G272+G273</f>
        <v>0</v>
      </c>
      <c r="H271" s="104">
        <f>H272+H273</f>
        <v>0</v>
      </c>
    </row>
    <row r="272" spans="1:8" s="99" customFormat="1" ht="63" customHeight="1" hidden="1">
      <c r="A272" s="16" t="s">
        <v>216</v>
      </c>
      <c r="B272" s="20" t="s">
        <v>156</v>
      </c>
      <c r="C272" s="7" t="s">
        <v>251</v>
      </c>
      <c r="D272" s="20" t="s">
        <v>217</v>
      </c>
      <c r="E272" s="110"/>
      <c r="F272" s="144"/>
      <c r="G272" s="107"/>
      <c r="H272" s="107"/>
    </row>
    <row r="273" spans="1:8" s="99" customFormat="1" ht="27" customHeight="1" hidden="1">
      <c r="A273" s="16" t="s">
        <v>219</v>
      </c>
      <c r="B273" s="20" t="s">
        <v>156</v>
      </c>
      <c r="C273" s="7" t="s">
        <v>251</v>
      </c>
      <c r="D273" s="20" t="s">
        <v>218</v>
      </c>
      <c r="E273" s="110"/>
      <c r="F273" s="144"/>
      <c r="G273" s="107"/>
      <c r="H273" s="107"/>
    </row>
    <row r="274" spans="1:8" s="99" customFormat="1" ht="46.5">
      <c r="A274" s="16" t="s">
        <v>8</v>
      </c>
      <c r="B274" s="20" t="s">
        <v>156</v>
      </c>
      <c r="C274" s="7" t="s">
        <v>5</v>
      </c>
      <c r="D274" s="20"/>
      <c r="E274" s="110">
        <f aca="true" t="shared" si="16" ref="E274:H276">E275</f>
        <v>130.515</v>
      </c>
      <c r="F274" s="132">
        <f t="shared" si="16"/>
        <v>130.515</v>
      </c>
      <c r="G274" s="132">
        <f t="shared" si="16"/>
        <v>0</v>
      </c>
      <c r="H274" s="132">
        <f t="shared" si="16"/>
        <v>0</v>
      </c>
    </row>
    <row r="275" spans="1:8" s="99" customFormat="1" ht="27" customHeight="1">
      <c r="A275" s="16" t="s">
        <v>7</v>
      </c>
      <c r="B275" s="20" t="s">
        <v>156</v>
      </c>
      <c r="C275" s="7" t="s">
        <v>6</v>
      </c>
      <c r="D275" s="20"/>
      <c r="E275" s="110">
        <f t="shared" si="16"/>
        <v>130.515</v>
      </c>
      <c r="F275" s="132">
        <f t="shared" si="16"/>
        <v>130.515</v>
      </c>
      <c r="G275" s="132">
        <f t="shared" si="16"/>
        <v>0</v>
      </c>
      <c r="H275" s="132">
        <f t="shared" si="16"/>
        <v>0</v>
      </c>
    </row>
    <row r="276" spans="1:8" s="99" customFormat="1" ht="27" customHeight="1">
      <c r="A276" s="16" t="s">
        <v>372</v>
      </c>
      <c r="B276" s="20" t="s">
        <v>156</v>
      </c>
      <c r="C276" s="7" t="s">
        <v>365</v>
      </c>
      <c r="D276" s="20"/>
      <c r="E276" s="110">
        <f t="shared" si="16"/>
        <v>130.515</v>
      </c>
      <c r="F276" s="132">
        <f t="shared" si="16"/>
        <v>130.515</v>
      </c>
      <c r="G276" s="132">
        <f t="shared" si="16"/>
        <v>0</v>
      </c>
      <c r="H276" s="132">
        <f t="shared" si="16"/>
        <v>0</v>
      </c>
    </row>
    <row r="277" spans="1:8" s="99" customFormat="1" ht="27" customHeight="1">
      <c r="A277" s="16" t="s">
        <v>373</v>
      </c>
      <c r="B277" s="24" t="s">
        <v>156</v>
      </c>
      <c r="C277" s="23" t="s">
        <v>365</v>
      </c>
      <c r="D277" s="24" t="s">
        <v>274</v>
      </c>
      <c r="E277" s="159">
        <v>130.515</v>
      </c>
      <c r="F277" s="144">
        <f>130.515</f>
        <v>130.515</v>
      </c>
      <c r="G277" s="107"/>
      <c r="H277" s="107"/>
    </row>
    <row r="278" spans="1:8" s="4" customFormat="1" ht="30.75" customHeight="1" hidden="1">
      <c r="A278" s="12" t="s">
        <v>159</v>
      </c>
      <c r="B278" s="15" t="s">
        <v>158</v>
      </c>
      <c r="C278" s="15"/>
      <c r="D278" s="15"/>
      <c r="E278" s="166">
        <f>E279+E283</f>
        <v>0</v>
      </c>
      <c r="F278" s="160">
        <f>F279+F283</f>
        <v>0</v>
      </c>
      <c r="G278" s="105">
        <f>G279+G283</f>
        <v>0</v>
      </c>
      <c r="H278" s="105">
        <f>H279+H283</f>
        <v>0</v>
      </c>
    </row>
    <row r="279" spans="1:8" s="99" customFormat="1" ht="23.25" customHeight="1" hidden="1">
      <c r="A279" s="16" t="s">
        <v>51</v>
      </c>
      <c r="B279" s="20" t="s">
        <v>160</v>
      </c>
      <c r="C279" s="20"/>
      <c r="D279" s="20"/>
      <c r="E279" s="162">
        <f>E280</f>
        <v>0</v>
      </c>
      <c r="F279" s="143">
        <f aca="true" t="shared" si="17" ref="F279:H281">F280</f>
        <v>0</v>
      </c>
      <c r="G279" s="104">
        <f t="shared" si="17"/>
        <v>0</v>
      </c>
      <c r="H279" s="104">
        <f t="shared" si="17"/>
        <v>0</v>
      </c>
    </row>
    <row r="280" spans="1:8" s="99" customFormat="1" ht="55.5" customHeight="1" hidden="1">
      <c r="A280" s="16" t="s">
        <v>64</v>
      </c>
      <c r="B280" s="20" t="s">
        <v>160</v>
      </c>
      <c r="C280" s="20" t="s">
        <v>247</v>
      </c>
      <c r="D280" s="20"/>
      <c r="E280" s="162">
        <f>E281</f>
        <v>0</v>
      </c>
      <c r="F280" s="143">
        <f t="shared" si="17"/>
        <v>0</v>
      </c>
      <c r="G280" s="104">
        <f t="shared" si="17"/>
        <v>0</v>
      </c>
      <c r="H280" s="104">
        <f t="shared" si="17"/>
        <v>0</v>
      </c>
    </row>
    <row r="281" spans="1:8" s="99" customFormat="1" ht="30" customHeight="1" hidden="1">
      <c r="A281" s="16" t="s">
        <v>230</v>
      </c>
      <c r="B281" s="20" t="s">
        <v>160</v>
      </c>
      <c r="C281" s="20" t="s">
        <v>229</v>
      </c>
      <c r="D281" s="20"/>
      <c r="E281" s="162">
        <f>E282</f>
        <v>0</v>
      </c>
      <c r="F281" s="143">
        <f t="shared" si="17"/>
        <v>0</v>
      </c>
      <c r="G281" s="104">
        <f t="shared" si="17"/>
        <v>0</v>
      </c>
      <c r="H281" s="104">
        <f t="shared" si="17"/>
        <v>0</v>
      </c>
    </row>
    <row r="282" spans="1:8" s="99" customFormat="1" ht="15" hidden="1">
      <c r="A282" s="16" t="s">
        <v>219</v>
      </c>
      <c r="B282" s="20" t="s">
        <v>160</v>
      </c>
      <c r="C282" s="20" t="s">
        <v>229</v>
      </c>
      <c r="D282" s="20" t="s">
        <v>218</v>
      </c>
      <c r="E282" s="162"/>
      <c r="F282" s="144"/>
      <c r="G282" s="107"/>
      <c r="H282" s="107"/>
    </row>
    <row r="283" spans="1:8" s="99" customFormat="1" ht="15" hidden="1">
      <c r="A283" s="16" t="s">
        <v>43</v>
      </c>
      <c r="B283" s="20" t="s">
        <v>161</v>
      </c>
      <c r="C283" s="20"/>
      <c r="D283" s="20"/>
      <c r="E283" s="162">
        <f>E284</f>
        <v>0</v>
      </c>
      <c r="F283" s="143">
        <f aca="true" t="shared" si="18" ref="F283:H285">F284</f>
        <v>0</v>
      </c>
      <c r="G283" s="104">
        <f t="shared" si="18"/>
        <v>0</v>
      </c>
      <c r="H283" s="104">
        <f t="shared" si="18"/>
        <v>0</v>
      </c>
    </row>
    <row r="284" spans="1:8" s="99" customFormat="1" ht="46.5" hidden="1">
      <c r="A284" s="16" t="s">
        <v>64</v>
      </c>
      <c r="B284" s="20" t="s">
        <v>161</v>
      </c>
      <c r="C284" s="20" t="s">
        <v>247</v>
      </c>
      <c r="D284" s="20"/>
      <c r="E284" s="162">
        <f>E285</f>
        <v>0</v>
      </c>
      <c r="F284" s="143">
        <f t="shared" si="18"/>
        <v>0</v>
      </c>
      <c r="G284" s="104">
        <f t="shared" si="18"/>
        <v>0</v>
      </c>
      <c r="H284" s="104">
        <f t="shared" si="18"/>
        <v>0</v>
      </c>
    </row>
    <row r="285" spans="1:8" s="99" customFormat="1" ht="15" hidden="1">
      <c r="A285" s="16" t="s">
        <v>231</v>
      </c>
      <c r="B285" s="20" t="s">
        <v>161</v>
      </c>
      <c r="C285" s="20" t="s">
        <v>232</v>
      </c>
      <c r="D285" s="20"/>
      <c r="E285" s="162">
        <f>E286</f>
        <v>0</v>
      </c>
      <c r="F285" s="143">
        <f t="shared" si="18"/>
        <v>0</v>
      </c>
      <c r="G285" s="104">
        <f t="shared" si="18"/>
        <v>0</v>
      </c>
      <c r="H285" s="104">
        <f t="shared" si="18"/>
        <v>0</v>
      </c>
    </row>
    <row r="286" spans="1:8" s="99" customFormat="1" ht="21.75" customHeight="1" hidden="1">
      <c r="A286" s="21" t="s">
        <v>219</v>
      </c>
      <c r="B286" s="24" t="s">
        <v>161</v>
      </c>
      <c r="C286" s="24" t="s">
        <v>232</v>
      </c>
      <c r="D286" s="24" t="s">
        <v>218</v>
      </c>
      <c r="E286" s="159"/>
      <c r="F286" s="144"/>
      <c r="G286" s="107"/>
      <c r="H286" s="107"/>
    </row>
    <row r="287" spans="1:8" s="99" customFormat="1" ht="63.75" customHeight="1">
      <c r="A287" s="12" t="s">
        <v>53</v>
      </c>
      <c r="B287" s="15" t="s">
        <v>162</v>
      </c>
      <c r="C287" s="7"/>
      <c r="D287" s="20"/>
      <c r="E287" s="112">
        <f>E288+E292</f>
        <v>1798</v>
      </c>
      <c r="F287" s="160">
        <f>F288+F292</f>
        <v>1798</v>
      </c>
      <c r="G287" s="105">
        <f>G288+G292</f>
        <v>0</v>
      </c>
      <c r="H287" s="105">
        <f>H288+H292</f>
        <v>0</v>
      </c>
    </row>
    <row r="288" spans="1:8" s="99" customFormat="1" ht="30.75" hidden="1">
      <c r="A288" s="16" t="s">
        <v>66</v>
      </c>
      <c r="B288" s="20" t="s">
        <v>167</v>
      </c>
      <c r="C288" s="7"/>
      <c r="D288" s="20"/>
      <c r="E288" s="110">
        <f>E289</f>
        <v>0</v>
      </c>
      <c r="F288" s="143">
        <f aca="true" t="shared" si="19" ref="F288:H290">F289</f>
        <v>0</v>
      </c>
      <c r="G288" s="104">
        <f t="shared" si="19"/>
        <v>0</v>
      </c>
      <c r="H288" s="104">
        <f t="shared" si="19"/>
        <v>0</v>
      </c>
    </row>
    <row r="289" spans="1:8" s="99" customFormat="1" ht="46.5" hidden="1">
      <c r="A289" s="16" t="s">
        <v>62</v>
      </c>
      <c r="B289" s="20" t="s">
        <v>167</v>
      </c>
      <c r="C289" s="7" t="s">
        <v>243</v>
      </c>
      <c r="D289" s="20"/>
      <c r="E289" s="110">
        <f>E290</f>
        <v>0</v>
      </c>
      <c r="F289" s="143">
        <f t="shared" si="19"/>
        <v>0</v>
      </c>
      <c r="G289" s="104">
        <f t="shared" si="19"/>
        <v>0</v>
      </c>
      <c r="H289" s="104">
        <f t="shared" si="19"/>
        <v>0</v>
      </c>
    </row>
    <row r="290" spans="1:8" s="99" customFormat="1" ht="15" hidden="1">
      <c r="A290" s="16" t="s">
        <v>308</v>
      </c>
      <c r="B290" s="20" t="s">
        <v>167</v>
      </c>
      <c r="C290" s="7" t="s">
        <v>307</v>
      </c>
      <c r="D290" s="20"/>
      <c r="E290" s="110">
        <f>E291</f>
        <v>0</v>
      </c>
      <c r="F290" s="143">
        <f t="shared" si="19"/>
        <v>0</v>
      </c>
      <c r="G290" s="104">
        <f t="shared" si="19"/>
        <v>0</v>
      </c>
      <c r="H290" s="104">
        <f t="shared" si="19"/>
        <v>0</v>
      </c>
    </row>
    <row r="291" spans="1:8" s="99" customFormat="1" ht="15" hidden="1">
      <c r="A291" s="16" t="s">
        <v>28</v>
      </c>
      <c r="B291" s="7" t="s">
        <v>167</v>
      </c>
      <c r="C291" s="20" t="s">
        <v>307</v>
      </c>
      <c r="D291" s="7" t="s">
        <v>248</v>
      </c>
      <c r="E291" s="110"/>
      <c r="F291" s="144"/>
      <c r="G291" s="107"/>
      <c r="H291" s="107"/>
    </row>
    <row r="292" spans="1:8" s="99" customFormat="1" ht="15">
      <c r="A292" s="16" t="s">
        <v>109</v>
      </c>
      <c r="B292" s="7" t="s">
        <v>105</v>
      </c>
      <c r="C292" s="20"/>
      <c r="D292" s="7"/>
      <c r="E292" s="110">
        <f>E293</f>
        <v>1798</v>
      </c>
      <c r="F292" s="132">
        <f>F293</f>
        <v>1798</v>
      </c>
      <c r="G292" s="121">
        <f>G293</f>
        <v>0</v>
      </c>
      <c r="H292" s="121">
        <f>H293</f>
        <v>0</v>
      </c>
    </row>
    <row r="293" spans="1:8" s="99" customFormat="1" ht="46.5">
      <c r="A293" s="16" t="s">
        <v>360</v>
      </c>
      <c r="B293" s="7" t="s">
        <v>105</v>
      </c>
      <c r="C293" s="20" t="s">
        <v>243</v>
      </c>
      <c r="D293" s="7"/>
      <c r="E293" s="110">
        <f>E294</f>
        <v>1798</v>
      </c>
      <c r="F293" s="132">
        <f aca="true" t="shared" si="20" ref="F293:H294">F294</f>
        <v>1798</v>
      </c>
      <c r="G293" s="121">
        <f t="shared" si="20"/>
        <v>0</v>
      </c>
      <c r="H293" s="121">
        <f t="shared" si="20"/>
        <v>0</v>
      </c>
    </row>
    <row r="294" spans="1:8" s="99" customFormat="1" ht="15">
      <c r="A294" s="16" t="s">
        <v>106</v>
      </c>
      <c r="B294" s="7" t="s">
        <v>105</v>
      </c>
      <c r="C294" s="20" t="s">
        <v>359</v>
      </c>
      <c r="D294" s="7"/>
      <c r="E294" s="110">
        <f>E295</f>
        <v>1798</v>
      </c>
      <c r="F294" s="132">
        <f t="shared" si="20"/>
        <v>1798</v>
      </c>
      <c r="G294" s="121">
        <f t="shared" si="20"/>
        <v>0</v>
      </c>
      <c r="H294" s="121">
        <f t="shared" si="20"/>
        <v>0</v>
      </c>
    </row>
    <row r="295" spans="1:8" s="99" customFormat="1" ht="15">
      <c r="A295" s="16" t="s">
        <v>28</v>
      </c>
      <c r="B295" s="7" t="s">
        <v>105</v>
      </c>
      <c r="C295" s="20" t="s">
        <v>359</v>
      </c>
      <c r="D295" s="7" t="s">
        <v>248</v>
      </c>
      <c r="E295" s="110">
        <v>1798</v>
      </c>
      <c r="F295" s="144">
        <v>1798</v>
      </c>
      <c r="G295" s="107"/>
      <c r="H295" s="107"/>
    </row>
    <row r="296" spans="1:8" s="4" customFormat="1" ht="15">
      <c r="A296" s="169" t="s">
        <v>46</v>
      </c>
      <c r="B296" s="170"/>
      <c r="C296" s="170"/>
      <c r="D296" s="170"/>
      <c r="E296" s="105">
        <f>E287+E222+E207+E147+E80+E12+E278+E266+E62+E67+E115+E300</f>
        <v>34958.716</v>
      </c>
      <c r="F296" s="163">
        <f>F287+F222+F207+F147+F80+F12+F278+F266+F62+F67+F115+F300</f>
        <v>34958.716</v>
      </c>
      <c r="G296" s="139">
        <f>G287+G222+G207+G147+G80+G12+G278+G266+G62+G67+G115+G300</f>
        <v>0</v>
      </c>
      <c r="H296" s="139">
        <f>H287+H222+H207+H147+H80+H12+H278+H266+H62+H67+H115+H300</f>
        <v>0</v>
      </c>
    </row>
    <row r="297" spans="1:8" s="4" customFormat="1" ht="15">
      <c r="A297" s="3"/>
      <c r="B297" s="42"/>
      <c r="C297" s="42"/>
      <c r="D297" s="42"/>
      <c r="E297" s="140"/>
      <c r="F297" s="141"/>
      <c r="G297" s="141"/>
      <c r="H297" s="141"/>
    </row>
    <row r="298" spans="1:8" s="101" customFormat="1" ht="15">
      <c r="A298" s="171" t="s">
        <v>215</v>
      </c>
      <c r="B298" s="171"/>
      <c r="C298" s="171"/>
      <c r="D298" s="171"/>
      <c r="E298" s="171"/>
      <c r="F298" s="136"/>
      <c r="G298" s="136"/>
      <c r="H298" s="136"/>
    </row>
    <row r="299" spans="2:8" s="99" customFormat="1" ht="15">
      <c r="B299" s="43"/>
      <c r="C299" s="43"/>
      <c r="D299" s="43"/>
      <c r="E299" s="142"/>
      <c r="F299" s="137"/>
      <c r="G299" s="137"/>
      <c r="H299" s="137"/>
    </row>
    <row r="300" spans="2:8" s="99" customFormat="1" ht="15">
      <c r="B300" s="43"/>
      <c r="C300" s="43"/>
      <c r="D300" s="43"/>
      <c r="E300" s="137"/>
      <c r="F300" s="137"/>
      <c r="G300" s="137"/>
      <c r="H300" s="137"/>
    </row>
    <row r="301" spans="2:5" ht="15">
      <c r="B301" s="43"/>
      <c r="C301" s="43"/>
      <c r="D301" s="43"/>
      <c r="E301" s="142"/>
    </row>
    <row r="302" spans="2:5" ht="15">
      <c r="B302" s="43"/>
      <c r="C302" s="43"/>
      <c r="D302" s="43"/>
      <c r="E302" s="142"/>
    </row>
    <row r="303" spans="2:5" ht="15">
      <c r="B303" s="43"/>
      <c r="C303" s="43"/>
      <c r="D303" s="43"/>
      <c r="E303" s="142"/>
    </row>
    <row r="304" spans="2:5" ht="15">
      <c r="B304" s="43"/>
      <c r="C304" s="43"/>
      <c r="D304" s="43"/>
      <c r="E304" s="142"/>
    </row>
    <row r="305" spans="2:5" ht="15">
      <c r="B305" s="43"/>
      <c r="C305" s="43"/>
      <c r="D305" s="43"/>
      <c r="E305" s="142"/>
    </row>
    <row r="306" spans="2:5" ht="15">
      <c r="B306" s="43"/>
      <c r="C306" s="43"/>
      <c r="D306" s="43"/>
      <c r="E306" s="142"/>
    </row>
    <row r="307" spans="2:5" ht="15">
      <c r="B307" s="43"/>
      <c r="C307" s="43"/>
      <c r="D307" s="43"/>
      <c r="E307" s="142"/>
    </row>
    <row r="308" spans="2:5" ht="15">
      <c r="B308" s="43"/>
      <c r="C308" s="43"/>
      <c r="D308" s="43"/>
      <c r="E308" s="142"/>
    </row>
    <row r="309" spans="2:5" ht="15">
      <c r="B309" s="43"/>
      <c r="C309" s="43"/>
      <c r="D309" s="43"/>
      <c r="E309" s="142"/>
    </row>
    <row r="310" spans="2:5" ht="15">
      <c r="B310" s="43"/>
      <c r="C310" s="43"/>
      <c r="D310" s="43"/>
      <c r="E310" s="142"/>
    </row>
    <row r="311" spans="2:5" ht="15">
      <c r="B311" s="43"/>
      <c r="C311" s="43"/>
      <c r="D311" s="43"/>
      <c r="E311" s="142"/>
    </row>
    <row r="312" spans="2:5" ht="15">
      <c r="B312" s="43"/>
      <c r="C312" s="43"/>
      <c r="D312" s="43"/>
      <c r="E312" s="142"/>
    </row>
    <row r="313" spans="2:5" ht="15">
      <c r="B313" s="43"/>
      <c r="C313" s="43"/>
      <c r="D313" s="43"/>
      <c r="E313" s="142"/>
    </row>
    <row r="314" spans="2:5" ht="15">
      <c r="B314" s="43"/>
      <c r="C314" s="43"/>
      <c r="D314" s="43"/>
      <c r="E314" s="142"/>
    </row>
    <row r="315" spans="2:5" ht="15">
      <c r="B315" s="43"/>
      <c r="C315" s="43"/>
      <c r="D315" s="43"/>
      <c r="E315" s="142"/>
    </row>
    <row r="316" spans="2:5" ht="15">
      <c r="B316" s="43"/>
      <c r="C316" s="43"/>
      <c r="D316" s="43"/>
      <c r="E316" s="142"/>
    </row>
    <row r="317" spans="2:5" ht="15">
      <c r="B317" s="43"/>
      <c r="C317" s="43"/>
      <c r="D317" s="43"/>
      <c r="E317" s="142"/>
    </row>
    <row r="318" spans="2:5" ht="15">
      <c r="B318" s="43"/>
      <c r="C318" s="43"/>
      <c r="D318" s="43"/>
      <c r="E318" s="142"/>
    </row>
    <row r="319" spans="2:5" ht="15">
      <c r="B319" s="43"/>
      <c r="C319" s="43"/>
      <c r="D319" s="43"/>
      <c r="E319" s="142"/>
    </row>
    <row r="320" spans="2:5" ht="15">
      <c r="B320" s="43"/>
      <c r="C320" s="43"/>
      <c r="D320" s="43"/>
      <c r="E320" s="142"/>
    </row>
    <row r="321" spans="2:5" ht="15">
      <c r="B321" s="43"/>
      <c r="C321" s="43"/>
      <c r="D321" s="43"/>
      <c r="E321" s="142"/>
    </row>
    <row r="322" spans="2:5" ht="15">
      <c r="B322" s="43"/>
      <c r="C322" s="43"/>
      <c r="D322" s="43"/>
      <c r="E322" s="142"/>
    </row>
    <row r="323" spans="2:5" ht="15">
      <c r="B323" s="43"/>
      <c r="C323" s="43"/>
      <c r="D323" s="43"/>
      <c r="E323" s="142"/>
    </row>
    <row r="324" spans="2:5" ht="15">
      <c r="B324" s="43"/>
      <c r="C324" s="43"/>
      <c r="D324" s="43"/>
      <c r="E324" s="142"/>
    </row>
    <row r="325" spans="2:5" ht="15">
      <c r="B325" s="43"/>
      <c r="C325" s="43"/>
      <c r="D325" s="43"/>
      <c r="E325" s="142"/>
    </row>
    <row r="326" spans="2:5" ht="15">
      <c r="B326" s="43"/>
      <c r="C326" s="43"/>
      <c r="D326" s="43"/>
      <c r="E326" s="142"/>
    </row>
    <row r="327" spans="2:5" ht="15">
      <c r="B327" s="43"/>
      <c r="C327" s="43"/>
      <c r="D327" s="43"/>
      <c r="E327" s="142"/>
    </row>
    <row r="328" spans="2:5" ht="15">
      <c r="B328" s="43"/>
      <c r="C328" s="43"/>
      <c r="D328" s="43"/>
      <c r="E328" s="142"/>
    </row>
    <row r="329" spans="2:5" ht="15">
      <c r="B329" s="43"/>
      <c r="C329" s="43"/>
      <c r="D329" s="43"/>
      <c r="E329" s="142"/>
    </row>
    <row r="330" spans="2:5" ht="15">
      <c r="B330" s="43"/>
      <c r="C330" s="43"/>
      <c r="D330" s="43"/>
      <c r="E330" s="142"/>
    </row>
    <row r="331" spans="2:5" ht="15">
      <c r="B331" s="43"/>
      <c r="C331" s="43"/>
      <c r="D331" s="43"/>
      <c r="E331" s="142"/>
    </row>
    <row r="332" spans="2:5" ht="15">
      <c r="B332" s="43"/>
      <c r="C332" s="43"/>
      <c r="D332" s="43"/>
      <c r="E332" s="142"/>
    </row>
    <row r="333" spans="2:5" ht="15">
      <c r="B333" s="43"/>
      <c r="C333" s="43"/>
      <c r="D333" s="43"/>
      <c r="E333" s="142"/>
    </row>
    <row r="334" spans="2:5" ht="15">
      <c r="B334" s="43"/>
      <c r="C334" s="43"/>
      <c r="D334" s="43"/>
      <c r="E334" s="142"/>
    </row>
    <row r="335" spans="2:5" ht="15">
      <c r="B335" s="43"/>
      <c r="C335" s="43"/>
      <c r="D335" s="43"/>
      <c r="E335" s="142"/>
    </row>
    <row r="336" ht="15">
      <c r="E336" s="142"/>
    </row>
    <row r="337" ht="15">
      <c r="E337" s="142"/>
    </row>
    <row r="338" ht="15">
      <c r="E338" s="142"/>
    </row>
    <row r="339" ht="15">
      <c r="E339" s="142"/>
    </row>
    <row r="340" ht="15">
      <c r="E340" s="142"/>
    </row>
    <row r="341" ht="15">
      <c r="E341" s="142"/>
    </row>
    <row r="342" ht="15">
      <c r="E342" s="142"/>
    </row>
    <row r="343" ht="15">
      <c r="E343" s="142"/>
    </row>
    <row r="344" ht="15">
      <c r="E344" s="142"/>
    </row>
    <row r="345" ht="15">
      <c r="E345" s="142"/>
    </row>
    <row r="346" ht="15">
      <c r="E346" s="142"/>
    </row>
    <row r="347" ht="15">
      <c r="E347" s="142"/>
    </row>
    <row r="348" ht="15">
      <c r="E348" s="142"/>
    </row>
    <row r="349" ht="15">
      <c r="E349" s="142"/>
    </row>
    <row r="350" ht="15">
      <c r="E350" s="142"/>
    </row>
    <row r="351" ht="15">
      <c r="E351" s="142"/>
    </row>
    <row r="352" ht="15">
      <c r="E352" s="142"/>
    </row>
    <row r="353" ht="15">
      <c r="E353" s="142"/>
    </row>
    <row r="354" ht="15">
      <c r="E354" s="142"/>
    </row>
    <row r="355" ht="15">
      <c r="E355" s="142"/>
    </row>
    <row r="356" ht="15">
      <c r="E356" s="142"/>
    </row>
    <row r="357" ht="15">
      <c r="E357" s="142"/>
    </row>
    <row r="358" ht="15">
      <c r="E358" s="142"/>
    </row>
    <row r="359" ht="15">
      <c r="E359" s="142"/>
    </row>
    <row r="360" ht="15">
      <c r="E360" s="142"/>
    </row>
    <row r="361" ht="15">
      <c r="E361" s="142"/>
    </row>
    <row r="362" ht="15">
      <c r="E362" s="142"/>
    </row>
    <row r="363" ht="15">
      <c r="E363" s="142"/>
    </row>
    <row r="364" ht="15">
      <c r="E364" s="142"/>
    </row>
    <row r="365" ht="15">
      <c r="E365" s="142"/>
    </row>
    <row r="366" ht="15">
      <c r="E366" s="142"/>
    </row>
    <row r="367" ht="15">
      <c r="E367" s="142"/>
    </row>
    <row r="368" ht="15">
      <c r="E368" s="142"/>
    </row>
    <row r="369" ht="15">
      <c r="E369" s="142"/>
    </row>
    <row r="370" ht="15">
      <c r="E370" s="142"/>
    </row>
    <row r="371" ht="15">
      <c r="E371" s="142"/>
    </row>
    <row r="372" ht="15">
      <c r="E372" s="142"/>
    </row>
    <row r="373" ht="15">
      <c r="E373" s="142"/>
    </row>
    <row r="374" ht="15">
      <c r="E374" s="142"/>
    </row>
    <row r="375" ht="15">
      <c r="E375" s="142"/>
    </row>
    <row r="376" ht="15">
      <c r="E376" s="142"/>
    </row>
    <row r="377" ht="15">
      <c r="E377" s="142"/>
    </row>
    <row r="378" ht="15">
      <c r="E378" s="142"/>
    </row>
    <row r="379" ht="15">
      <c r="E379" s="142"/>
    </row>
    <row r="380" ht="15">
      <c r="E380" s="142"/>
    </row>
    <row r="381" ht="15">
      <c r="E381" s="142"/>
    </row>
    <row r="382" ht="15">
      <c r="E382" s="142"/>
    </row>
    <row r="383" ht="15">
      <c r="E383" s="142"/>
    </row>
    <row r="384" ht="15">
      <c r="E384" s="142"/>
    </row>
    <row r="385" ht="15">
      <c r="E385" s="142"/>
    </row>
    <row r="386" ht="15">
      <c r="E386" s="142"/>
    </row>
    <row r="387" ht="15">
      <c r="E387" s="142"/>
    </row>
    <row r="388" ht="15">
      <c r="E388" s="142"/>
    </row>
    <row r="389" ht="15">
      <c r="E389" s="142"/>
    </row>
    <row r="390" ht="15">
      <c r="E390" s="142"/>
    </row>
    <row r="391" ht="15">
      <c r="E391" s="142"/>
    </row>
    <row r="392" ht="15">
      <c r="E392" s="142"/>
    </row>
    <row r="393" ht="15">
      <c r="E393" s="142"/>
    </row>
    <row r="394" ht="15">
      <c r="E394" s="142"/>
    </row>
    <row r="395" ht="15">
      <c r="E395" s="142"/>
    </row>
    <row r="396" ht="15">
      <c r="E396" s="142"/>
    </row>
    <row r="397" ht="15">
      <c r="E397" s="142"/>
    </row>
    <row r="398" ht="15">
      <c r="E398" s="142"/>
    </row>
    <row r="399" ht="15">
      <c r="E399" s="142"/>
    </row>
    <row r="400" ht="15">
      <c r="E400" s="142"/>
    </row>
    <row r="401" ht="15">
      <c r="E401" s="142"/>
    </row>
    <row r="402" ht="15">
      <c r="E402" s="142"/>
    </row>
    <row r="403" ht="15">
      <c r="E403" s="142"/>
    </row>
    <row r="404" ht="15">
      <c r="E404" s="142"/>
    </row>
    <row r="405" ht="15">
      <c r="E405" s="142"/>
    </row>
    <row r="406" ht="15">
      <c r="E406" s="142"/>
    </row>
    <row r="407" ht="15">
      <c r="E407" s="142"/>
    </row>
    <row r="408" ht="15">
      <c r="E408" s="142"/>
    </row>
    <row r="409" ht="15">
      <c r="E409" s="142"/>
    </row>
    <row r="410" ht="15">
      <c r="E410" s="142"/>
    </row>
    <row r="411" ht="15">
      <c r="E411" s="142"/>
    </row>
    <row r="412" ht="15">
      <c r="E412" s="142"/>
    </row>
    <row r="413" ht="15">
      <c r="E413" s="142"/>
    </row>
    <row r="414" ht="15">
      <c r="E414" s="142"/>
    </row>
    <row r="415" ht="15">
      <c r="E415" s="142"/>
    </row>
    <row r="416" ht="15">
      <c r="E416" s="142"/>
    </row>
    <row r="417" ht="15">
      <c r="E417" s="142"/>
    </row>
    <row r="418" ht="15">
      <c r="E418" s="142"/>
    </row>
    <row r="419" ht="15">
      <c r="E419" s="142"/>
    </row>
    <row r="420" ht="15">
      <c r="E420" s="142"/>
    </row>
    <row r="421" ht="15">
      <c r="E421" s="142"/>
    </row>
    <row r="422" ht="15">
      <c r="E422" s="142"/>
    </row>
    <row r="423" ht="15">
      <c r="E423" s="142"/>
    </row>
    <row r="424" ht="15">
      <c r="E424" s="142"/>
    </row>
    <row r="425" ht="15">
      <c r="E425" s="142"/>
    </row>
    <row r="426" ht="15">
      <c r="E426" s="142"/>
    </row>
    <row r="427" ht="15">
      <c r="E427" s="142"/>
    </row>
    <row r="428" ht="15">
      <c r="E428" s="142"/>
    </row>
    <row r="429" ht="15">
      <c r="E429" s="142"/>
    </row>
    <row r="430" ht="15">
      <c r="E430" s="142"/>
    </row>
    <row r="431" ht="15">
      <c r="E431" s="142"/>
    </row>
    <row r="432" ht="15">
      <c r="E432" s="142"/>
    </row>
    <row r="433" ht="15">
      <c r="E433" s="142"/>
    </row>
    <row r="434" ht="15">
      <c r="E434" s="142"/>
    </row>
    <row r="435" ht="15">
      <c r="E435" s="142"/>
    </row>
    <row r="436" ht="15">
      <c r="E436" s="142"/>
    </row>
    <row r="437" ht="15">
      <c r="E437" s="142"/>
    </row>
    <row r="438" ht="15">
      <c r="E438" s="142"/>
    </row>
    <row r="439" ht="15">
      <c r="E439" s="142"/>
    </row>
    <row r="440" ht="15">
      <c r="E440" s="142"/>
    </row>
    <row r="441" ht="15">
      <c r="E441" s="142"/>
    </row>
    <row r="442" ht="15">
      <c r="E442" s="142"/>
    </row>
    <row r="443" ht="15">
      <c r="E443" s="142"/>
    </row>
    <row r="444" ht="15">
      <c r="E444" s="142"/>
    </row>
    <row r="445" ht="15">
      <c r="E445" s="142"/>
    </row>
    <row r="446" ht="15">
      <c r="E446" s="142"/>
    </row>
    <row r="447" ht="15">
      <c r="E447" s="142"/>
    </row>
    <row r="448" ht="15">
      <c r="E448" s="142"/>
    </row>
    <row r="449" ht="15">
      <c r="E449" s="142"/>
    </row>
    <row r="450" ht="15">
      <c r="E450" s="142"/>
    </row>
    <row r="451" ht="15">
      <c r="E451" s="142"/>
    </row>
    <row r="452" ht="15">
      <c r="E452" s="142"/>
    </row>
    <row r="453" ht="15">
      <c r="E453" s="142"/>
    </row>
    <row r="454" ht="15">
      <c r="E454" s="142"/>
    </row>
    <row r="455" ht="15">
      <c r="E455" s="142"/>
    </row>
    <row r="456" ht="15">
      <c r="E456" s="142"/>
    </row>
    <row r="457" ht="15">
      <c r="E457" s="142"/>
    </row>
    <row r="458" ht="15">
      <c r="E458" s="142"/>
    </row>
    <row r="459" ht="15">
      <c r="E459" s="142"/>
    </row>
    <row r="460" ht="15">
      <c r="E460" s="142"/>
    </row>
    <row r="461" ht="15">
      <c r="E461" s="142"/>
    </row>
    <row r="462" ht="15">
      <c r="E462" s="142"/>
    </row>
    <row r="463" ht="15">
      <c r="E463" s="142"/>
    </row>
    <row r="464" ht="15">
      <c r="E464" s="142"/>
    </row>
    <row r="465" ht="15">
      <c r="E465" s="142"/>
    </row>
    <row r="466" ht="15">
      <c r="E466" s="142"/>
    </row>
    <row r="467" ht="15">
      <c r="E467" s="142"/>
    </row>
    <row r="468" ht="15">
      <c r="E468" s="142"/>
    </row>
    <row r="469" ht="15">
      <c r="E469" s="142"/>
    </row>
    <row r="470" ht="15">
      <c r="E470" s="142"/>
    </row>
    <row r="471" ht="15">
      <c r="E471" s="142"/>
    </row>
    <row r="472" ht="15">
      <c r="E472" s="142"/>
    </row>
    <row r="473" ht="15">
      <c r="E473" s="142"/>
    </row>
    <row r="474" ht="15">
      <c r="E474" s="142"/>
    </row>
    <row r="475" ht="15">
      <c r="E475" s="142"/>
    </row>
    <row r="476" ht="15">
      <c r="E476" s="142"/>
    </row>
    <row r="477" ht="15">
      <c r="E477" s="142"/>
    </row>
    <row r="478" ht="15">
      <c r="E478" s="142"/>
    </row>
    <row r="479" ht="15">
      <c r="E479" s="142"/>
    </row>
    <row r="480" ht="15">
      <c r="E480" s="142"/>
    </row>
    <row r="481" ht="15">
      <c r="E481" s="142"/>
    </row>
    <row r="482" ht="15">
      <c r="E482" s="142"/>
    </row>
    <row r="483" ht="15">
      <c r="E483" s="142"/>
    </row>
    <row r="484" ht="15">
      <c r="E484" s="142"/>
    </row>
    <row r="485" ht="15">
      <c r="E485" s="142"/>
    </row>
    <row r="486" ht="15">
      <c r="E486" s="142"/>
    </row>
    <row r="487" ht="15">
      <c r="E487" s="142"/>
    </row>
    <row r="488" ht="15">
      <c r="E488" s="142"/>
    </row>
    <row r="489" ht="15">
      <c r="E489" s="142"/>
    </row>
    <row r="490" ht="15">
      <c r="E490" s="142"/>
    </row>
    <row r="491" ht="15">
      <c r="E491" s="142"/>
    </row>
    <row r="492" ht="15">
      <c r="E492" s="142"/>
    </row>
    <row r="493" ht="15">
      <c r="E493" s="142"/>
    </row>
    <row r="494" ht="15">
      <c r="E494" s="142"/>
    </row>
    <row r="495" ht="15">
      <c r="E495" s="142"/>
    </row>
    <row r="496" ht="15">
      <c r="E496" s="142"/>
    </row>
    <row r="497" ht="15">
      <c r="E497" s="142"/>
    </row>
    <row r="498" ht="15">
      <c r="E498" s="142"/>
    </row>
    <row r="499" ht="15">
      <c r="E499" s="142"/>
    </row>
    <row r="500" ht="15">
      <c r="E500" s="142"/>
    </row>
    <row r="501" ht="15">
      <c r="E501" s="142"/>
    </row>
    <row r="502" ht="15">
      <c r="E502" s="142"/>
    </row>
    <row r="503" ht="15">
      <c r="E503" s="142"/>
    </row>
    <row r="504" ht="15">
      <c r="E504" s="142"/>
    </row>
    <row r="505" ht="15">
      <c r="E505" s="142"/>
    </row>
    <row r="506" ht="15">
      <c r="E506" s="142"/>
    </row>
    <row r="507" ht="15">
      <c r="E507" s="142"/>
    </row>
    <row r="508" ht="15">
      <c r="E508" s="142"/>
    </row>
    <row r="509" ht="15">
      <c r="E509" s="142"/>
    </row>
    <row r="510" ht="15">
      <c r="E510" s="142"/>
    </row>
    <row r="511" ht="15">
      <c r="E511" s="142"/>
    </row>
    <row r="512" ht="15">
      <c r="E512" s="142"/>
    </row>
    <row r="513" ht="15">
      <c r="E513" s="142"/>
    </row>
    <row r="514" ht="15">
      <c r="E514" s="142"/>
    </row>
    <row r="515" ht="15">
      <c r="E515" s="142"/>
    </row>
    <row r="516" ht="15">
      <c r="E516" s="142"/>
    </row>
    <row r="517" ht="15">
      <c r="E517" s="142"/>
    </row>
    <row r="518" ht="15">
      <c r="E518" s="142"/>
    </row>
    <row r="519" ht="15">
      <c r="E519" s="142"/>
    </row>
    <row r="520" ht="15">
      <c r="E520" s="142"/>
    </row>
    <row r="521" ht="15">
      <c r="E521" s="142"/>
    </row>
    <row r="522" ht="15">
      <c r="E522" s="142"/>
    </row>
    <row r="523" ht="15">
      <c r="E523" s="142"/>
    </row>
    <row r="524" ht="15">
      <c r="E524" s="142"/>
    </row>
    <row r="525" ht="15">
      <c r="E525" s="142"/>
    </row>
    <row r="526" ht="15">
      <c r="E526" s="142"/>
    </row>
    <row r="527" ht="15">
      <c r="E527" s="142"/>
    </row>
    <row r="528" ht="15">
      <c r="E528" s="142"/>
    </row>
    <row r="529" ht="15">
      <c r="E529" s="142"/>
    </row>
    <row r="530" ht="15">
      <c r="E530" s="142"/>
    </row>
    <row r="531" ht="15">
      <c r="E531" s="142"/>
    </row>
    <row r="532" ht="15">
      <c r="E532" s="142"/>
    </row>
    <row r="533" ht="15">
      <c r="E533" s="142"/>
    </row>
    <row r="534" ht="15">
      <c r="E534" s="142"/>
    </row>
    <row r="535" ht="15">
      <c r="E535" s="142"/>
    </row>
    <row r="536" ht="15">
      <c r="E536" s="142"/>
    </row>
    <row r="537" ht="15">
      <c r="E537" s="142"/>
    </row>
    <row r="538" ht="15">
      <c r="E538" s="142"/>
    </row>
    <row r="539" ht="15">
      <c r="E539" s="142"/>
    </row>
    <row r="540" ht="15">
      <c r="E540" s="142"/>
    </row>
    <row r="541" ht="15">
      <c r="E541" s="142"/>
    </row>
    <row r="542" ht="15">
      <c r="E542" s="142"/>
    </row>
    <row r="543" ht="15">
      <c r="E543" s="142"/>
    </row>
    <row r="544" ht="15">
      <c r="E544" s="142"/>
    </row>
    <row r="545" ht="15">
      <c r="E545" s="142"/>
    </row>
    <row r="546" ht="15">
      <c r="E546" s="142"/>
    </row>
    <row r="547" ht="15">
      <c r="E547" s="142"/>
    </row>
    <row r="548" ht="15">
      <c r="E548" s="142"/>
    </row>
    <row r="549" ht="15">
      <c r="E549" s="142"/>
    </row>
    <row r="550" ht="15">
      <c r="E550" s="142"/>
    </row>
    <row r="551" ht="15">
      <c r="E551" s="142"/>
    </row>
    <row r="552" ht="15">
      <c r="E552" s="142"/>
    </row>
    <row r="553" ht="15">
      <c r="E553" s="142"/>
    </row>
    <row r="554" ht="15">
      <c r="E554" s="142"/>
    </row>
    <row r="555" ht="15">
      <c r="E555" s="142"/>
    </row>
    <row r="556" ht="15">
      <c r="E556" s="142"/>
    </row>
    <row r="557" ht="15">
      <c r="E557" s="142"/>
    </row>
    <row r="558" ht="15">
      <c r="E558" s="142"/>
    </row>
    <row r="559" ht="15">
      <c r="E559" s="142"/>
    </row>
    <row r="560" ht="15">
      <c r="E560" s="142"/>
    </row>
    <row r="561" ht="15">
      <c r="E561" s="142"/>
    </row>
    <row r="562" ht="15">
      <c r="E562" s="142"/>
    </row>
    <row r="563" ht="15">
      <c r="E563" s="142"/>
    </row>
    <row r="564" ht="15">
      <c r="E564" s="142"/>
    </row>
    <row r="565" ht="15">
      <c r="E565" s="142"/>
    </row>
    <row r="566" ht="15">
      <c r="E566" s="142"/>
    </row>
  </sheetData>
  <sheetProtection/>
  <mergeCells count="9">
    <mergeCell ref="A298:E298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1"/>
  <sheetViews>
    <sheetView zoomScale="85" zoomScaleNormal="85" zoomScalePageLayoutView="0" workbookViewId="0" topLeftCell="A24">
      <selection activeCell="D13" sqref="D13"/>
    </sheetView>
  </sheetViews>
  <sheetFormatPr defaultColWidth="9.125" defaultRowHeight="12.75"/>
  <cols>
    <col min="1" max="1" width="92.125" style="1" customWidth="1"/>
    <col min="2" max="2" width="9.375" style="6" customWidth="1"/>
    <col min="3" max="3" width="5.00390625" style="6" customWidth="1"/>
    <col min="4" max="4" width="12.125" style="34" customWidth="1"/>
    <col min="5" max="5" width="13.875" style="1" hidden="1" customWidth="1"/>
    <col min="6" max="6" width="11.125" style="1" hidden="1" customWidth="1"/>
    <col min="7" max="7" width="11.25390625" style="1" hidden="1" customWidth="1"/>
    <col min="8" max="16384" width="9.125" style="1" customWidth="1"/>
  </cols>
  <sheetData>
    <row r="1" spans="1:4" ht="15.75" customHeight="1">
      <c r="A1" s="175" t="s">
        <v>353</v>
      </c>
      <c r="B1" s="175"/>
      <c r="C1" s="175"/>
      <c r="D1" s="175"/>
    </row>
    <row r="2" spans="1:4" ht="15.75" customHeight="1">
      <c r="A2" s="175" t="s">
        <v>92</v>
      </c>
      <c r="B2" s="175"/>
      <c r="C2" s="175"/>
      <c r="D2" s="175"/>
    </row>
    <row r="3" spans="1:4" ht="15.75" customHeight="1">
      <c r="A3" s="175" t="s">
        <v>93</v>
      </c>
      <c r="B3" s="175"/>
      <c r="C3" s="175"/>
      <c r="D3" s="175"/>
    </row>
    <row r="4" spans="1:4" ht="15.75" customHeight="1">
      <c r="A4" s="175" t="s">
        <v>90</v>
      </c>
      <c r="B4" s="175"/>
      <c r="C4" s="175"/>
      <c r="D4" s="175"/>
    </row>
    <row r="5" spans="1:4" ht="15.75" customHeight="1">
      <c r="A5" s="175" t="s">
        <v>354</v>
      </c>
      <c r="B5" s="175"/>
      <c r="C5" s="175"/>
      <c r="D5" s="175"/>
    </row>
    <row r="7" spans="1:4" ht="72" customHeight="1">
      <c r="A7" s="173" t="s">
        <v>357</v>
      </c>
      <c r="B7" s="173"/>
      <c r="C7" s="173"/>
      <c r="D7" s="173"/>
    </row>
    <row r="8" spans="1:4" ht="15">
      <c r="A8" s="173"/>
      <c r="B8" s="173"/>
      <c r="C8" s="173"/>
      <c r="D8" s="173"/>
    </row>
    <row r="9" spans="3:4" ht="15.75" thickBot="1">
      <c r="C9" s="172" t="s">
        <v>91</v>
      </c>
      <c r="D9" s="172"/>
    </row>
    <row r="10" spans="1:7" s="2" customFormat="1" ht="30.75">
      <c r="A10" s="63" t="s">
        <v>47</v>
      </c>
      <c r="B10" s="9" t="s">
        <v>169</v>
      </c>
      <c r="C10" s="64" t="s">
        <v>170</v>
      </c>
      <c r="D10" s="167" t="s">
        <v>34</v>
      </c>
      <c r="E10" s="104" t="s">
        <v>316</v>
      </c>
      <c r="F10" s="104" t="s">
        <v>317</v>
      </c>
      <c r="G10" s="104" t="s">
        <v>315</v>
      </c>
    </row>
    <row r="11" spans="1:7" s="2" customFormat="1" ht="15.75" thickBot="1">
      <c r="A11" s="65">
        <v>1</v>
      </c>
      <c r="B11" s="66">
        <v>2</v>
      </c>
      <c r="C11" s="67">
        <v>3</v>
      </c>
      <c r="D11" s="168">
        <v>4</v>
      </c>
      <c r="E11" s="104"/>
      <c r="F11" s="104"/>
      <c r="G11" s="104"/>
    </row>
    <row r="12" spans="1:7" s="2" customFormat="1" ht="15">
      <c r="A12" s="68" t="s">
        <v>281</v>
      </c>
      <c r="B12" s="69"/>
      <c r="C12" s="69"/>
      <c r="D12" s="108">
        <f>D13+D51+D60+D65+D72+D84+D104+D107+D118+D131+D137+D166+D178+D184+D150+D190</f>
        <v>34958.716</v>
      </c>
      <c r="E12" s="108">
        <f>E13+E51+E60+E65+E72+E84+E104+E107+E118+E131+E137+E166+E178+E184+E150+E190</f>
        <v>34958.716</v>
      </c>
      <c r="F12" s="108">
        <f>F13+F51+F60+F65+F72+F84+F104+F107+F118+F131+F137+F166+F178+F184+F150+F190</f>
        <v>0</v>
      </c>
      <c r="G12" s="108">
        <f>G13+G51+G60+G65+G72+G84+G104+G107+G118+G131+G137+G166+G178+G184+G150+G190</f>
        <v>0</v>
      </c>
    </row>
    <row r="13" spans="1:7" s="4" customFormat="1" ht="42" customHeight="1">
      <c r="A13" s="37" t="s">
        <v>61</v>
      </c>
      <c r="B13" s="15" t="s">
        <v>267</v>
      </c>
      <c r="C13" s="18"/>
      <c r="D13" s="109">
        <f>D18+D32+D21+D23+D25+D27+D29+D34+D37+D14+D43+D45+D47+D49+D41</f>
        <v>2535.433</v>
      </c>
      <c r="E13" s="105">
        <f>E18+E32+E21+E23+E25+E27+E29+E34+E37+E14+E43+E45+E47+E49+E41</f>
        <v>2535.433</v>
      </c>
      <c r="F13" s="105">
        <f>F18+F32+F21+F23+F25+F27+F29+F34+F37+F14+F43+F45+F47+F49+F41</f>
        <v>0</v>
      </c>
      <c r="G13" s="105">
        <f>G18+G32+G21+G23+G25+G27+G29+G34+G37+G14+G43+G45+G47+G49+G41</f>
        <v>0</v>
      </c>
    </row>
    <row r="14" spans="1:7" s="4" customFormat="1" ht="15" hidden="1">
      <c r="A14" s="33" t="s">
        <v>173</v>
      </c>
      <c r="B14" s="20" t="s">
        <v>58</v>
      </c>
      <c r="C14" s="17"/>
      <c r="D14" s="110">
        <f>D15+D16+D17</f>
        <v>0</v>
      </c>
      <c r="E14" s="106"/>
      <c r="F14" s="106"/>
      <c r="G14" s="106"/>
    </row>
    <row r="15" spans="1:7" s="4" customFormat="1" ht="46.5" hidden="1">
      <c r="A15" s="33" t="s">
        <v>216</v>
      </c>
      <c r="B15" s="20" t="s">
        <v>58</v>
      </c>
      <c r="C15" s="17" t="s">
        <v>217</v>
      </c>
      <c r="D15" s="110"/>
      <c r="E15" s="106"/>
      <c r="F15" s="106"/>
      <c r="G15" s="106"/>
    </row>
    <row r="16" spans="1:7" s="4" customFormat="1" ht="15" hidden="1">
      <c r="A16" s="33" t="s">
        <v>219</v>
      </c>
      <c r="B16" s="20" t="s">
        <v>58</v>
      </c>
      <c r="C16" s="17" t="s">
        <v>218</v>
      </c>
      <c r="D16" s="110"/>
      <c r="E16" s="106"/>
      <c r="F16" s="106"/>
      <c r="G16" s="106"/>
    </row>
    <row r="17" spans="1:7" s="4" customFormat="1" ht="15" hidden="1">
      <c r="A17" s="33" t="s">
        <v>220</v>
      </c>
      <c r="B17" s="20" t="s">
        <v>58</v>
      </c>
      <c r="C17" s="17" t="s">
        <v>221</v>
      </c>
      <c r="D17" s="110"/>
      <c r="E17" s="106"/>
      <c r="F17" s="106"/>
      <c r="G17" s="106"/>
    </row>
    <row r="18" spans="1:7" ht="21" customHeight="1">
      <c r="A18" s="33" t="s">
        <v>50</v>
      </c>
      <c r="B18" s="20" t="s">
        <v>239</v>
      </c>
      <c r="C18" s="7"/>
      <c r="D18" s="110">
        <f>D19+D20</f>
        <v>469.827</v>
      </c>
      <c r="E18" s="104">
        <f>E19+E20</f>
        <v>469.827</v>
      </c>
      <c r="F18" s="104">
        <f>F19+F20</f>
        <v>0</v>
      </c>
      <c r="G18" s="104">
        <f>G19+G20</f>
        <v>0</v>
      </c>
    </row>
    <row r="19" spans="1:7" ht="21" customHeight="1" hidden="1">
      <c r="A19" s="33" t="s">
        <v>253</v>
      </c>
      <c r="B19" s="20" t="s">
        <v>239</v>
      </c>
      <c r="C19" s="17" t="s">
        <v>252</v>
      </c>
      <c r="D19" s="110"/>
      <c r="E19" s="104"/>
      <c r="F19" s="107"/>
      <c r="G19" s="107"/>
    </row>
    <row r="20" spans="1:7" ht="36.75" customHeight="1">
      <c r="A20" s="33" t="s">
        <v>235</v>
      </c>
      <c r="B20" s="20" t="s">
        <v>239</v>
      </c>
      <c r="C20" s="7" t="s">
        <v>236</v>
      </c>
      <c r="D20" s="110">
        <v>469.827</v>
      </c>
      <c r="E20" s="107">
        <v>469.827</v>
      </c>
      <c r="F20" s="107"/>
      <c r="G20" s="107"/>
    </row>
    <row r="21" spans="1:7" ht="24.75" customHeight="1">
      <c r="A21" s="33" t="s">
        <v>241</v>
      </c>
      <c r="B21" s="20" t="s">
        <v>240</v>
      </c>
      <c r="C21" s="7"/>
      <c r="D21" s="110">
        <f>D22</f>
        <v>1540.363</v>
      </c>
      <c r="E21" s="104">
        <f>E22</f>
        <v>1540.363</v>
      </c>
      <c r="F21" s="104">
        <f>F22</f>
        <v>0</v>
      </c>
      <c r="G21" s="104">
        <f>G22</f>
        <v>0</v>
      </c>
    </row>
    <row r="22" spans="1:7" ht="40.5" customHeight="1">
      <c r="A22" s="33" t="s">
        <v>235</v>
      </c>
      <c r="B22" s="20" t="s">
        <v>240</v>
      </c>
      <c r="C22" s="7" t="s">
        <v>236</v>
      </c>
      <c r="D22" s="110">
        <v>1540.363</v>
      </c>
      <c r="E22" s="107">
        <v>1540.363</v>
      </c>
      <c r="F22" s="107"/>
      <c r="G22" s="107"/>
    </row>
    <row r="23" spans="1:7" ht="24" customHeight="1">
      <c r="A23" s="33" t="s">
        <v>48</v>
      </c>
      <c r="B23" s="20" t="s">
        <v>242</v>
      </c>
      <c r="C23" s="7"/>
      <c r="D23" s="110">
        <f>D24</f>
        <v>525.243</v>
      </c>
      <c r="E23" s="104">
        <f>E24</f>
        <v>525.243</v>
      </c>
      <c r="F23" s="104">
        <f>F24</f>
        <v>0</v>
      </c>
      <c r="G23" s="104">
        <f>G24</f>
        <v>0</v>
      </c>
    </row>
    <row r="24" spans="1:7" ht="42.75" customHeight="1">
      <c r="A24" s="33" t="s">
        <v>235</v>
      </c>
      <c r="B24" s="20" t="s">
        <v>242</v>
      </c>
      <c r="C24" s="7" t="s">
        <v>236</v>
      </c>
      <c r="D24" s="110">
        <v>525.243</v>
      </c>
      <c r="E24" s="107">
        <v>525.243</v>
      </c>
      <c r="F24" s="107"/>
      <c r="G24" s="107"/>
    </row>
    <row r="25" spans="1:7" ht="57.75" customHeight="1" hidden="1">
      <c r="A25" s="33" t="s">
        <v>300</v>
      </c>
      <c r="B25" s="20" t="s">
        <v>299</v>
      </c>
      <c r="C25" s="7"/>
      <c r="D25" s="110">
        <f>D26</f>
        <v>0</v>
      </c>
      <c r="E25" s="104">
        <f>E26</f>
        <v>0</v>
      </c>
      <c r="F25" s="104">
        <f>F26</f>
        <v>0</v>
      </c>
      <c r="G25" s="104">
        <f>G26</f>
        <v>0</v>
      </c>
    </row>
    <row r="26" spans="1:7" ht="39" customHeight="1" hidden="1">
      <c r="A26" s="33" t="s">
        <v>235</v>
      </c>
      <c r="B26" s="20" t="s">
        <v>299</v>
      </c>
      <c r="C26" s="7" t="s">
        <v>236</v>
      </c>
      <c r="D26" s="110"/>
      <c r="E26" s="107"/>
      <c r="F26" s="107"/>
      <c r="G26" s="107"/>
    </row>
    <row r="27" spans="1:7" ht="24" customHeight="1" hidden="1">
      <c r="A27" s="33" t="s">
        <v>85</v>
      </c>
      <c r="B27" s="20" t="s">
        <v>268</v>
      </c>
      <c r="C27" s="7"/>
      <c r="D27" s="110">
        <f>D28</f>
        <v>0</v>
      </c>
      <c r="E27" s="104">
        <f>E28</f>
        <v>0</v>
      </c>
      <c r="F27" s="104">
        <f>F28</f>
        <v>0</v>
      </c>
      <c r="G27" s="104">
        <f>G28</f>
        <v>0</v>
      </c>
    </row>
    <row r="28" spans="1:7" ht="23.25" customHeight="1" hidden="1">
      <c r="A28" s="33" t="s">
        <v>253</v>
      </c>
      <c r="B28" s="20" t="s">
        <v>268</v>
      </c>
      <c r="C28" s="7" t="s">
        <v>252</v>
      </c>
      <c r="D28" s="110"/>
      <c r="E28" s="107"/>
      <c r="F28" s="107"/>
      <c r="G28" s="107"/>
    </row>
    <row r="29" spans="1:7" ht="27.75" customHeight="1" hidden="1">
      <c r="A29" s="33" t="s">
        <v>279</v>
      </c>
      <c r="B29" s="20" t="s">
        <v>233</v>
      </c>
      <c r="C29" s="7"/>
      <c r="D29" s="110">
        <f>D30+D31</f>
        <v>0</v>
      </c>
      <c r="E29" s="104">
        <f>E30+E31</f>
        <v>0</v>
      </c>
      <c r="F29" s="104">
        <f>F30+F31</f>
        <v>0</v>
      </c>
      <c r="G29" s="104">
        <f>G30+G31</f>
        <v>0</v>
      </c>
    </row>
    <row r="30" spans="1:7" ht="61.5" customHeight="1" hidden="1">
      <c r="A30" s="33" t="s">
        <v>216</v>
      </c>
      <c r="B30" s="20" t="s">
        <v>233</v>
      </c>
      <c r="C30" s="7" t="s">
        <v>217</v>
      </c>
      <c r="D30" s="110"/>
      <c r="E30" s="107"/>
      <c r="F30" s="107"/>
      <c r="G30" s="107"/>
    </row>
    <row r="31" spans="1:7" ht="28.5" customHeight="1" hidden="1">
      <c r="A31" s="33" t="s">
        <v>219</v>
      </c>
      <c r="B31" s="20" t="s">
        <v>233</v>
      </c>
      <c r="C31" s="7" t="s">
        <v>218</v>
      </c>
      <c r="D31" s="110"/>
      <c r="E31" s="107"/>
      <c r="F31" s="107"/>
      <c r="G31" s="107"/>
    </row>
    <row r="32" spans="1:7" ht="55.5" customHeight="1" hidden="1">
      <c r="A32" s="33" t="s">
        <v>298</v>
      </c>
      <c r="B32" s="20" t="s">
        <v>297</v>
      </c>
      <c r="C32" s="7"/>
      <c r="D32" s="110">
        <f>D33</f>
        <v>0</v>
      </c>
      <c r="E32" s="104">
        <f>E33</f>
        <v>0</v>
      </c>
      <c r="F32" s="104">
        <f>F33</f>
        <v>0</v>
      </c>
      <c r="G32" s="104">
        <f>G33</f>
        <v>0</v>
      </c>
    </row>
    <row r="33" spans="1:7" ht="36.75" customHeight="1" hidden="1">
      <c r="A33" s="33" t="s">
        <v>235</v>
      </c>
      <c r="B33" s="20" t="s">
        <v>297</v>
      </c>
      <c r="C33" s="7" t="s">
        <v>236</v>
      </c>
      <c r="D33" s="110"/>
      <c r="E33" s="107"/>
      <c r="F33" s="107"/>
      <c r="G33" s="107"/>
    </row>
    <row r="34" spans="1:7" ht="24" customHeight="1" hidden="1">
      <c r="A34" s="33" t="s">
        <v>190</v>
      </c>
      <c r="B34" s="20" t="s">
        <v>266</v>
      </c>
      <c r="C34" s="7"/>
      <c r="D34" s="110">
        <f>D36+D35</f>
        <v>0</v>
      </c>
      <c r="E34" s="104">
        <f>E36+E35</f>
        <v>0</v>
      </c>
      <c r="F34" s="104">
        <f>F36+F35</f>
        <v>0</v>
      </c>
      <c r="G34" s="104">
        <f>G36+G35</f>
        <v>0</v>
      </c>
    </row>
    <row r="35" spans="1:7" ht="54" customHeight="1" hidden="1">
      <c r="A35" s="33" t="s">
        <v>216</v>
      </c>
      <c r="B35" s="20" t="s">
        <v>266</v>
      </c>
      <c r="C35" s="17" t="s">
        <v>217</v>
      </c>
      <c r="D35" s="110"/>
      <c r="E35" s="107"/>
      <c r="F35" s="107"/>
      <c r="G35" s="107"/>
    </row>
    <row r="36" spans="1:7" ht="30" customHeight="1" hidden="1">
      <c r="A36" s="33" t="s">
        <v>219</v>
      </c>
      <c r="B36" s="20" t="s">
        <v>266</v>
      </c>
      <c r="C36" s="17" t="s">
        <v>218</v>
      </c>
      <c r="D36" s="110"/>
      <c r="E36" s="107"/>
      <c r="F36" s="107"/>
      <c r="G36" s="107"/>
    </row>
    <row r="37" spans="1:7" ht="60" customHeight="1" hidden="1">
      <c r="A37" s="33" t="s">
        <v>83</v>
      </c>
      <c r="B37" s="20" t="s">
        <v>265</v>
      </c>
      <c r="C37" s="7"/>
      <c r="D37" s="110">
        <f>D40+D38+D39</f>
        <v>0</v>
      </c>
      <c r="E37" s="104">
        <f>E40+E38+E39</f>
        <v>0</v>
      </c>
      <c r="F37" s="104">
        <f>F40+F38+F39</f>
        <v>0</v>
      </c>
      <c r="G37" s="104">
        <f>G40+G38+G39</f>
        <v>0</v>
      </c>
    </row>
    <row r="38" spans="1:7" ht="53.25" customHeight="1" hidden="1">
      <c r="A38" s="33" t="s">
        <v>216</v>
      </c>
      <c r="B38" s="20" t="s">
        <v>265</v>
      </c>
      <c r="C38" s="17" t="s">
        <v>217</v>
      </c>
      <c r="D38" s="110"/>
      <c r="E38" s="107"/>
      <c r="F38" s="107"/>
      <c r="G38" s="107"/>
    </row>
    <row r="39" spans="1:7" ht="21.75" customHeight="1" hidden="1">
      <c r="A39" s="33" t="s">
        <v>219</v>
      </c>
      <c r="B39" s="20" t="s">
        <v>265</v>
      </c>
      <c r="C39" s="17" t="s">
        <v>218</v>
      </c>
      <c r="D39" s="110"/>
      <c r="E39" s="107"/>
      <c r="F39" s="107"/>
      <c r="G39" s="107"/>
    </row>
    <row r="40" spans="1:7" ht="26.25" customHeight="1" hidden="1">
      <c r="A40" s="33" t="s">
        <v>220</v>
      </c>
      <c r="B40" s="20" t="s">
        <v>265</v>
      </c>
      <c r="C40" s="7" t="s">
        <v>221</v>
      </c>
      <c r="D40" s="110"/>
      <c r="E40" s="104"/>
      <c r="F40" s="104"/>
      <c r="G40" s="104"/>
    </row>
    <row r="41" spans="1:7" ht="38.25" customHeight="1" hidden="1">
      <c r="A41" s="33" t="s">
        <v>122</v>
      </c>
      <c r="B41" s="20" t="s">
        <v>100</v>
      </c>
      <c r="C41" s="7"/>
      <c r="D41" s="110">
        <f>D42</f>
        <v>0</v>
      </c>
      <c r="E41" s="104">
        <f>E42</f>
        <v>0</v>
      </c>
      <c r="F41" s="104">
        <f>F42</f>
        <v>0</v>
      </c>
      <c r="G41" s="104">
        <f>G42</f>
        <v>0</v>
      </c>
    </row>
    <row r="42" spans="1:7" ht="39" customHeight="1" hidden="1">
      <c r="A42" s="33" t="s">
        <v>235</v>
      </c>
      <c r="B42" s="20" t="s">
        <v>100</v>
      </c>
      <c r="C42" s="7" t="s">
        <v>236</v>
      </c>
      <c r="D42" s="110"/>
      <c r="E42" s="107"/>
      <c r="F42" s="107"/>
      <c r="G42" s="107"/>
    </row>
    <row r="43" spans="1:7" ht="156" hidden="1">
      <c r="A43" s="33" t="s">
        <v>110</v>
      </c>
      <c r="B43" s="20" t="s">
        <v>198</v>
      </c>
      <c r="C43" s="7"/>
      <c r="D43" s="110">
        <f>D44</f>
        <v>0</v>
      </c>
      <c r="E43" s="104">
        <f>E44</f>
        <v>0</v>
      </c>
      <c r="F43" s="104">
        <f>F44</f>
        <v>0</v>
      </c>
      <c r="G43" s="104">
        <f>G44</f>
        <v>0</v>
      </c>
    </row>
    <row r="44" spans="1:7" ht="30.75" hidden="1">
      <c r="A44" s="33" t="s">
        <v>235</v>
      </c>
      <c r="B44" s="20" t="s">
        <v>198</v>
      </c>
      <c r="C44" s="7" t="s">
        <v>236</v>
      </c>
      <c r="D44" s="110"/>
      <c r="E44" s="107"/>
      <c r="F44" s="107"/>
      <c r="G44" s="107"/>
    </row>
    <row r="45" spans="1:7" ht="156" hidden="1">
      <c r="A45" s="16" t="s">
        <v>123</v>
      </c>
      <c r="B45" s="31" t="s">
        <v>197</v>
      </c>
      <c r="C45" s="20"/>
      <c r="D45" s="110">
        <f>D46</f>
        <v>0</v>
      </c>
      <c r="E45" s="104">
        <f>E46</f>
        <v>0</v>
      </c>
      <c r="F45" s="104">
        <f>F46</f>
        <v>0</v>
      </c>
      <c r="G45" s="104">
        <f>G46</f>
        <v>0</v>
      </c>
    </row>
    <row r="46" spans="1:7" ht="30.75" hidden="1">
      <c r="A46" s="33" t="s">
        <v>235</v>
      </c>
      <c r="B46" s="31" t="s">
        <v>197</v>
      </c>
      <c r="C46" s="31" t="s">
        <v>236</v>
      </c>
      <c r="D46" s="110"/>
      <c r="E46" s="107"/>
      <c r="F46" s="107"/>
      <c r="G46" s="107"/>
    </row>
    <row r="47" spans="1:7" ht="124.5" hidden="1">
      <c r="A47" s="33" t="s">
        <v>125</v>
      </c>
      <c r="B47" s="31" t="s">
        <v>199</v>
      </c>
      <c r="C47" s="31"/>
      <c r="D47" s="110">
        <f>D48</f>
        <v>0</v>
      </c>
      <c r="E47" s="104">
        <f>E48</f>
        <v>0</v>
      </c>
      <c r="F47" s="104">
        <f>F48</f>
        <v>0</v>
      </c>
      <c r="G47" s="104">
        <f>G48</f>
        <v>0</v>
      </c>
    </row>
    <row r="48" spans="1:7" ht="30.75" hidden="1">
      <c r="A48" s="33" t="s">
        <v>235</v>
      </c>
      <c r="B48" s="31" t="s">
        <v>199</v>
      </c>
      <c r="C48" s="31" t="s">
        <v>236</v>
      </c>
      <c r="D48" s="110"/>
      <c r="E48" s="107"/>
      <c r="F48" s="107"/>
      <c r="G48" s="107"/>
    </row>
    <row r="49" spans="1:7" ht="140.25" hidden="1">
      <c r="A49" s="33" t="s">
        <v>290</v>
      </c>
      <c r="B49" s="31" t="s">
        <v>200</v>
      </c>
      <c r="C49" s="31"/>
      <c r="D49" s="110">
        <f>D50</f>
        <v>0</v>
      </c>
      <c r="E49" s="104">
        <f>E50</f>
        <v>0</v>
      </c>
      <c r="F49" s="104">
        <f>F50</f>
        <v>0</v>
      </c>
      <c r="G49" s="104">
        <f>G50</f>
        <v>0</v>
      </c>
    </row>
    <row r="50" spans="1:7" ht="30.75" hidden="1">
      <c r="A50" s="41" t="s">
        <v>235</v>
      </c>
      <c r="B50" s="36" t="s">
        <v>200</v>
      </c>
      <c r="C50" s="36" t="s">
        <v>236</v>
      </c>
      <c r="D50" s="111"/>
      <c r="E50" s="107"/>
      <c r="F50" s="107"/>
      <c r="G50" s="107"/>
    </row>
    <row r="51" spans="1:7" s="4" customFormat="1" ht="46.5">
      <c r="A51" s="37" t="s">
        <v>62</v>
      </c>
      <c r="B51" s="19" t="s">
        <v>243</v>
      </c>
      <c r="C51" s="19"/>
      <c r="D51" s="112">
        <f>D52+D56+D58</f>
        <v>1798</v>
      </c>
      <c r="E51" s="112">
        <f>E52+E56+E58</f>
        <v>1798</v>
      </c>
      <c r="F51" s="112">
        <f>F52+F56+F58</f>
        <v>0</v>
      </c>
      <c r="G51" s="112">
        <f>G52+G56+G58</f>
        <v>0</v>
      </c>
    </row>
    <row r="52" spans="1:7" ht="15" hidden="1">
      <c r="A52" s="33" t="s">
        <v>173</v>
      </c>
      <c r="B52" s="20" t="s">
        <v>222</v>
      </c>
      <c r="C52" s="20"/>
      <c r="D52" s="110">
        <f>D53+D54+D55</f>
        <v>0</v>
      </c>
      <c r="E52" s="104">
        <f>E53+E54+E55</f>
        <v>0</v>
      </c>
      <c r="F52" s="104">
        <f>F53+F54+F55</f>
        <v>0</v>
      </c>
      <c r="G52" s="104">
        <f>G53+G54+G55</f>
        <v>0</v>
      </c>
    </row>
    <row r="53" spans="1:7" ht="46.5" hidden="1">
      <c r="A53" s="33" t="s">
        <v>216</v>
      </c>
      <c r="B53" s="20" t="s">
        <v>222</v>
      </c>
      <c r="C53" s="20" t="s">
        <v>217</v>
      </c>
      <c r="D53" s="110"/>
      <c r="E53" s="107"/>
      <c r="F53" s="107"/>
      <c r="G53" s="107"/>
    </row>
    <row r="54" spans="1:7" ht="15" hidden="1">
      <c r="A54" s="33" t="s">
        <v>219</v>
      </c>
      <c r="B54" s="20" t="s">
        <v>222</v>
      </c>
      <c r="C54" s="20" t="s">
        <v>218</v>
      </c>
      <c r="D54" s="110"/>
      <c r="E54" s="107"/>
      <c r="F54" s="107"/>
      <c r="G54" s="107"/>
    </row>
    <row r="55" spans="1:7" ht="15" hidden="1">
      <c r="A55" s="16" t="s">
        <v>220</v>
      </c>
      <c r="B55" s="20" t="s">
        <v>222</v>
      </c>
      <c r="C55" s="20" t="s">
        <v>221</v>
      </c>
      <c r="D55" s="110"/>
      <c r="E55" s="107"/>
      <c r="F55" s="107"/>
      <c r="G55" s="107"/>
    </row>
    <row r="56" spans="1:7" ht="15" hidden="1">
      <c r="A56" s="16" t="s">
        <v>308</v>
      </c>
      <c r="B56" s="20" t="s">
        <v>307</v>
      </c>
      <c r="C56" s="7"/>
      <c r="D56" s="110">
        <f>D57</f>
        <v>0</v>
      </c>
      <c r="E56" s="143">
        <f>E57</f>
        <v>0</v>
      </c>
      <c r="F56" s="104">
        <f>F57</f>
        <v>0</v>
      </c>
      <c r="G56" s="104">
        <f>G57</f>
        <v>0</v>
      </c>
    </row>
    <row r="57" spans="1:7" ht="15" hidden="1">
      <c r="A57" s="16" t="s">
        <v>28</v>
      </c>
      <c r="B57" s="20" t="s">
        <v>307</v>
      </c>
      <c r="C57" s="7" t="s">
        <v>248</v>
      </c>
      <c r="D57" s="110"/>
      <c r="E57" s="144"/>
      <c r="F57" s="107"/>
      <c r="G57" s="107"/>
    </row>
    <row r="58" spans="1:7" s="99" customFormat="1" ht="15">
      <c r="A58" s="16" t="s">
        <v>106</v>
      </c>
      <c r="B58" s="20" t="s">
        <v>359</v>
      </c>
      <c r="C58" s="7"/>
      <c r="D58" s="110">
        <f>D59</f>
        <v>1798</v>
      </c>
      <c r="E58" s="110">
        <f>E59</f>
        <v>1798</v>
      </c>
      <c r="F58" s="110">
        <f>F59</f>
        <v>0</v>
      </c>
      <c r="G58" s="110">
        <f>G59</f>
        <v>0</v>
      </c>
    </row>
    <row r="59" spans="1:7" s="99" customFormat="1" ht="15">
      <c r="A59" s="21" t="s">
        <v>28</v>
      </c>
      <c r="B59" s="24" t="s">
        <v>359</v>
      </c>
      <c r="C59" s="7" t="s">
        <v>248</v>
      </c>
      <c r="D59" s="111">
        <v>1798</v>
      </c>
      <c r="E59" s="144">
        <v>1798</v>
      </c>
      <c r="F59" s="107"/>
      <c r="G59" s="107"/>
    </row>
    <row r="60" spans="1:7" s="4" customFormat="1" ht="30.75" hidden="1">
      <c r="A60" s="32" t="s">
        <v>63</v>
      </c>
      <c r="B60" s="15" t="s">
        <v>270</v>
      </c>
      <c r="C60" s="14"/>
      <c r="D60" s="109">
        <f>D61</f>
        <v>0</v>
      </c>
      <c r="E60" s="105">
        <f>E61</f>
        <v>0</v>
      </c>
      <c r="F60" s="105">
        <f>F61</f>
        <v>0</v>
      </c>
      <c r="G60" s="105">
        <f>G61</f>
        <v>0</v>
      </c>
    </row>
    <row r="61" spans="1:7" ht="15" hidden="1">
      <c r="A61" s="33" t="s">
        <v>269</v>
      </c>
      <c r="B61" s="20" t="s">
        <v>246</v>
      </c>
      <c r="C61" s="7"/>
      <c r="D61" s="110">
        <f>D62+D63</f>
        <v>0</v>
      </c>
      <c r="E61" s="104">
        <f>E62+E63</f>
        <v>0</v>
      </c>
      <c r="F61" s="104">
        <f>F62+F63</f>
        <v>0</v>
      </c>
      <c r="G61" s="104">
        <f>G62+G63</f>
        <v>0</v>
      </c>
    </row>
    <row r="62" spans="1:7" ht="30.75" hidden="1">
      <c r="A62" s="33" t="s">
        <v>235</v>
      </c>
      <c r="B62" s="20" t="s">
        <v>246</v>
      </c>
      <c r="C62" s="7" t="s">
        <v>236</v>
      </c>
      <c r="D62" s="110"/>
      <c r="E62" s="107"/>
      <c r="F62" s="107"/>
      <c r="G62" s="107"/>
    </row>
    <row r="63" spans="1:7" ht="15" hidden="1">
      <c r="A63" s="33" t="s">
        <v>85</v>
      </c>
      <c r="B63" s="20" t="s">
        <v>271</v>
      </c>
      <c r="C63" s="7"/>
      <c r="D63" s="110">
        <f>D64</f>
        <v>0</v>
      </c>
      <c r="E63" s="104">
        <f>E64</f>
        <v>0</v>
      </c>
      <c r="F63" s="104">
        <f>F64</f>
        <v>0</v>
      </c>
      <c r="G63" s="104">
        <f>G64</f>
        <v>0</v>
      </c>
    </row>
    <row r="64" spans="1:7" ht="30.75" hidden="1">
      <c r="A64" s="41" t="s">
        <v>235</v>
      </c>
      <c r="B64" s="24" t="s">
        <v>271</v>
      </c>
      <c r="C64" s="23" t="s">
        <v>236</v>
      </c>
      <c r="D64" s="111"/>
      <c r="E64" s="107"/>
      <c r="F64" s="107"/>
      <c r="G64" s="107"/>
    </row>
    <row r="65" spans="1:7" s="4" customFormat="1" ht="46.5" hidden="1">
      <c r="A65" s="32" t="s">
        <v>64</v>
      </c>
      <c r="B65" s="15" t="s">
        <v>247</v>
      </c>
      <c r="C65" s="13"/>
      <c r="D65" s="109">
        <f>D70+D66+D68</f>
        <v>0</v>
      </c>
      <c r="E65" s="105">
        <f>E70+E66+E68</f>
        <v>0</v>
      </c>
      <c r="F65" s="105">
        <f>F70+F66+F68</f>
        <v>0</v>
      </c>
      <c r="G65" s="105">
        <f>G70+G66+G68</f>
        <v>0</v>
      </c>
    </row>
    <row r="66" spans="1:7" ht="15" hidden="1">
      <c r="A66" s="33" t="s">
        <v>230</v>
      </c>
      <c r="B66" s="20" t="s">
        <v>229</v>
      </c>
      <c r="C66" s="17"/>
      <c r="D66" s="110">
        <f>D67</f>
        <v>0</v>
      </c>
      <c r="E66" s="104">
        <f>E67</f>
        <v>0</v>
      </c>
      <c r="F66" s="104">
        <f>F67</f>
        <v>0</v>
      </c>
      <c r="G66" s="104">
        <f>G67</f>
        <v>0</v>
      </c>
    </row>
    <row r="67" spans="1:7" ht="15" hidden="1">
      <c r="A67" s="33" t="s">
        <v>219</v>
      </c>
      <c r="B67" s="20" t="s">
        <v>229</v>
      </c>
      <c r="C67" s="17" t="s">
        <v>218</v>
      </c>
      <c r="D67" s="110"/>
      <c r="E67" s="107"/>
      <c r="F67" s="107"/>
      <c r="G67" s="107"/>
    </row>
    <row r="68" spans="1:7" ht="15" hidden="1">
      <c r="A68" s="33" t="s">
        <v>231</v>
      </c>
      <c r="B68" s="20" t="s">
        <v>232</v>
      </c>
      <c r="C68" s="17"/>
      <c r="D68" s="110">
        <f>D69</f>
        <v>0</v>
      </c>
      <c r="E68" s="104">
        <f>E69</f>
        <v>0</v>
      </c>
      <c r="F68" s="104">
        <f>F69</f>
        <v>0</v>
      </c>
      <c r="G68" s="104">
        <f>G69</f>
        <v>0</v>
      </c>
    </row>
    <row r="69" spans="1:7" ht="15" hidden="1">
      <c r="A69" s="33" t="s">
        <v>219</v>
      </c>
      <c r="B69" s="20" t="s">
        <v>232</v>
      </c>
      <c r="C69" s="17" t="s">
        <v>218</v>
      </c>
      <c r="D69" s="110"/>
      <c r="E69" s="107"/>
      <c r="F69" s="107"/>
      <c r="G69" s="107"/>
    </row>
    <row r="70" spans="1:7" ht="15" hidden="1">
      <c r="A70" s="33" t="s">
        <v>202</v>
      </c>
      <c r="B70" s="20" t="s">
        <v>26</v>
      </c>
      <c r="C70" s="17"/>
      <c r="D70" s="110">
        <f>D71</f>
        <v>0</v>
      </c>
      <c r="E70" s="104">
        <f>E71</f>
        <v>0</v>
      </c>
      <c r="F70" s="104">
        <f>F71</f>
        <v>0</v>
      </c>
      <c r="G70" s="104">
        <f>G71</f>
        <v>0</v>
      </c>
    </row>
    <row r="71" spans="1:7" ht="30.75" hidden="1">
      <c r="A71" s="41" t="s">
        <v>235</v>
      </c>
      <c r="B71" s="24" t="s">
        <v>26</v>
      </c>
      <c r="C71" s="22" t="s">
        <v>236</v>
      </c>
      <c r="D71" s="111"/>
      <c r="E71" s="107"/>
      <c r="F71" s="107"/>
      <c r="G71" s="107"/>
    </row>
    <row r="72" spans="1:7" s="4" customFormat="1" ht="30.75" hidden="1">
      <c r="A72" s="37" t="s">
        <v>65</v>
      </c>
      <c r="B72" s="15" t="s">
        <v>258</v>
      </c>
      <c r="C72" s="19"/>
      <c r="D72" s="112">
        <f>D76+D74+D80+D78+D82</f>
        <v>0</v>
      </c>
      <c r="E72" s="105">
        <f>E76+E74+E80+E78+E82</f>
        <v>0</v>
      </c>
      <c r="F72" s="105">
        <f>F76+F74+F80+F78+F82</f>
        <v>0</v>
      </c>
      <c r="G72" s="105">
        <f>G76+G74+G80+G78+G82</f>
        <v>0</v>
      </c>
    </row>
    <row r="73" spans="1:7" s="4" customFormat="1" ht="15" hidden="1">
      <c r="A73" s="33" t="s">
        <v>148</v>
      </c>
      <c r="B73" s="20" t="s">
        <v>0</v>
      </c>
      <c r="C73" s="19"/>
      <c r="D73" s="110">
        <f>D72</f>
        <v>0</v>
      </c>
      <c r="E73" s="104">
        <f>E72</f>
        <v>0</v>
      </c>
      <c r="F73" s="104">
        <f>F72</f>
        <v>0</v>
      </c>
      <c r="G73" s="104">
        <f>G72</f>
        <v>0</v>
      </c>
    </row>
    <row r="74" spans="1:7" ht="62.25" hidden="1">
      <c r="A74" s="33" t="s">
        <v>304</v>
      </c>
      <c r="B74" s="20" t="s">
        <v>303</v>
      </c>
      <c r="C74" s="20"/>
      <c r="D74" s="110">
        <f>D75</f>
        <v>0</v>
      </c>
      <c r="E74" s="104">
        <f>E75</f>
        <v>0</v>
      </c>
      <c r="F74" s="104">
        <f>F75</f>
        <v>0</v>
      </c>
      <c r="G74" s="104">
        <f>G75</f>
        <v>0</v>
      </c>
    </row>
    <row r="75" spans="1:7" ht="30.75" hidden="1">
      <c r="A75" s="33" t="s">
        <v>235</v>
      </c>
      <c r="B75" s="20" t="s">
        <v>303</v>
      </c>
      <c r="C75" s="20" t="s">
        <v>236</v>
      </c>
      <c r="D75" s="110"/>
      <c r="E75" s="107"/>
      <c r="F75" s="107"/>
      <c r="G75" s="107"/>
    </row>
    <row r="76" spans="1:7" ht="46.5" hidden="1">
      <c r="A76" s="33" t="s">
        <v>306</v>
      </c>
      <c r="B76" s="20" t="s">
        <v>305</v>
      </c>
      <c r="C76" s="20"/>
      <c r="D76" s="110">
        <f>D77</f>
        <v>0</v>
      </c>
      <c r="E76" s="104">
        <f>E77</f>
        <v>0</v>
      </c>
      <c r="F76" s="104">
        <f>F77</f>
        <v>0</v>
      </c>
      <c r="G76" s="104">
        <f>G77</f>
        <v>0</v>
      </c>
    </row>
    <row r="77" spans="1:7" ht="30.75" hidden="1">
      <c r="A77" s="33" t="s">
        <v>235</v>
      </c>
      <c r="B77" s="20" t="s">
        <v>305</v>
      </c>
      <c r="C77" s="20" t="s">
        <v>236</v>
      </c>
      <c r="D77" s="110"/>
      <c r="E77" s="107"/>
      <c r="F77" s="107"/>
      <c r="G77" s="107"/>
    </row>
    <row r="78" spans="1:7" s="4" customFormat="1" ht="15" hidden="1">
      <c r="A78" s="33" t="s">
        <v>154</v>
      </c>
      <c r="B78" s="20" t="s">
        <v>25</v>
      </c>
      <c r="C78" s="39"/>
      <c r="D78" s="110">
        <f>D79</f>
        <v>0</v>
      </c>
      <c r="E78" s="104">
        <f>E79</f>
        <v>0</v>
      </c>
      <c r="F78" s="104">
        <f>F79</f>
        <v>0</v>
      </c>
      <c r="G78" s="104">
        <f>G79</f>
        <v>0</v>
      </c>
    </row>
    <row r="79" spans="1:7" s="4" customFormat="1" ht="15" hidden="1">
      <c r="A79" s="33" t="s">
        <v>253</v>
      </c>
      <c r="B79" s="20" t="s">
        <v>25</v>
      </c>
      <c r="C79" s="20" t="s">
        <v>252</v>
      </c>
      <c r="D79" s="110"/>
      <c r="E79" s="106"/>
      <c r="F79" s="106"/>
      <c r="G79" s="106"/>
    </row>
    <row r="80" spans="1:7" ht="30.75" hidden="1">
      <c r="A80" s="33" t="s">
        <v>204</v>
      </c>
      <c r="B80" s="20" t="s">
        <v>234</v>
      </c>
      <c r="C80" s="20"/>
      <c r="D80" s="110">
        <f>D81</f>
        <v>0</v>
      </c>
      <c r="E80" s="104">
        <f>E81</f>
        <v>0</v>
      </c>
      <c r="F80" s="104">
        <f>F81</f>
        <v>0</v>
      </c>
      <c r="G80" s="104">
        <f>G81</f>
        <v>0</v>
      </c>
    </row>
    <row r="81" spans="1:7" ht="15" hidden="1">
      <c r="A81" s="33" t="s">
        <v>253</v>
      </c>
      <c r="B81" s="20" t="s">
        <v>234</v>
      </c>
      <c r="C81" s="20" t="s">
        <v>252</v>
      </c>
      <c r="D81" s="110"/>
      <c r="E81" s="107"/>
      <c r="F81" s="107"/>
      <c r="G81" s="107"/>
    </row>
    <row r="82" spans="1:7" ht="62.25" hidden="1">
      <c r="A82" s="33" t="s">
        <v>209</v>
      </c>
      <c r="B82" s="20" t="s">
        <v>1</v>
      </c>
      <c r="C82" s="40"/>
      <c r="D82" s="110">
        <f>D83</f>
        <v>0</v>
      </c>
      <c r="E82" s="104">
        <f>E83</f>
        <v>0</v>
      </c>
      <c r="F82" s="104">
        <f>F83</f>
        <v>0</v>
      </c>
      <c r="G82" s="104">
        <f>G83</f>
        <v>0</v>
      </c>
    </row>
    <row r="83" spans="1:7" ht="30.75" hidden="1">
      <c r="A83" s="33" t="s">
        <v>235</v>
      </c>
      <c r="B83" s="24" t="s">
        <v>1</v>
      </c>
      <c r="C83" s="20" t="s">
        <v>236</v>
      </c>
      <c r="D83" s="110"/>
      <c r="E83" s="107"/>
      <c r="F83" s="107"/>
      <c r="G83" s="107"/>
    </row>
    <row r="84" spans="1:7" s="4" customFormat="1" ht="46.5" hidden="1">
      <c r="A84" s="32" t="s">
        <v>127</v>
      </c>
      <c r="B84" s="15" t="s">
        <v>245</v>
      </c>
      <c r="C84" s="15"/>
      <c r="D84" s="109">
        <f>D93+D96+D87+D91+D98+D100+D102+D85+D89</f>
        <v>0</v>
      </c>
      <c r="E84" s="105">
        <f>E93+E96+E87+E91+E98+E100+E102+E85+E89</f>
        <v>0</v>
      </c>
      <c r="F84" s="105">
        <f>F93+F96+F87+F91+F98+F100+F102+F85+F89</f>
        <v>0</v>
      </c>
      <c r="G84" s="105">
        <f>G93+G96+G87+G91+G98+G100+G102+G85+G89</f>
        <v>0</v>
      </c>
    </row>
    <row r="85" spans="1:7" ht="30.75" hidden="1">
      <c r="A85" s="33" t="s">
        <v>302</v>
      </c>
      <c r="B85" s="20" t="s">
        <v>301</v>
      </c>
      <c r="C85" s="7"/>
      <c r="D85" s="110">
        <f>D86</f>
        <v>0</v>
      </c>
      <c r="E85" s="104">
        <f>E86</f>
        <v>0</v>
      </c>
      <c r="F85" s="104">
        <f>F86</f>
        <v>0</v>
      </c>
      <c r="G85" s="104">
        <f>G86</f>
        <v>0</v>
      </c>
    </row>
    <row r="86" spans="1:7" ht="15" hidden="1">
      <c r="A86" s="33" t="s">
        <v>253</v>
      </c>
      <c r="B86" s="20" t="s">
        <v>301</v>
      </c>
      <c r="C86" s="7" t="s">
        <v>252</v>
      </c>
      <c r="D86" s="110"/>
      <c r="E86" s="107"/>
      <c r="F86" s="107"/>
      <c r="G86" s="107"/>
    </row>
    <row r="87" spans="1:7" ht="46.5" hidden="1">
      <c r="A87" s="33" t="s">
        <v>210</v>
      </c>
      <c r="B87" s="20" t="s">
        <v>261</v>
      </c>
      <c r="C87" s="20"/>
      <c r="D87" s="110">
        <f>D88</f>
        <v>0</v>
      </c>
      <c r="E87" s="104">
        <f>E88</f>
        <v>0</v>
      </c>
      <c r="F87" s="104">
        <f>F88</f>
        <v>0</v>
      </c>
      <c r="G87" s="104">
        <f>G88</f>
        <v>0</v>
      </c>
    </row>
    <row r="88" spans="1:7" ht="15" hidden="1">
      <c r="A88" s="33" t="s">
        <v>253</v>
      </c>
      <c r="B88" s="20" t="s">
        <v>261</v>
      </c>
      <c r="C88" s="20" t="s">
        <v>274</v>
      </c>
      <c r="D88" s="110"/>
      <c r="E88" s="107"/>
      <c r="F88" s="107"/>
      <c r="G88" s="107"/>
    </row>
    <row r="89" spans="1:7" ht="46.5" hidden="1">
      <c r="A89" s="33" t="s">
        <v>296</v>
      </c>
      <c r="B89" s="20" t="s">
        <v>295</v>
      </c>
      <c r="C89" s="20"/>
      <c r="D89" s="110">
        <f>D90</f>
        <v>0</v>
      </c>
      <c r="E89" s="104">
        <f>E90</f>
        <v>0</v>
      </c>
      <c r="F89" s="104">
        <f>F90</f>
        <v>0</v>
      </c>
      <c r="G89" s="104">
        <f>G90</f>
        <v>0</v>
      </c>
    </row>
    <row r="90" spans="1:7" ht="15" hidden="1">
      <c r="A90" s="33" t="s">
        <v>253</v>
      </c>
      <c r="B90" s="20" t="s">
        <v>295</v>
      </c>
      <c r="C90" s="20" t="s">
        <v>274</v>
      </c>
      <c r="D90" s="110"/>
      <c r="E90" s="107"/>
      <c r="F90" s="107"/>
      <c r="G90" s="107"/>
    </row>
    <row r="91" spans="1:7" ht="30.75" hidden="1">
      <c r="A91" s="33" t="s">
        <v>260</v>
      </c>
      <c r="B91" s="20" t="s">
        <v>259</v>
      </c>
      <c r="C91" s="20"/>
      <c r="D91" s="110">
        <f>D92</f>
        <v>0</v>
      </c>
      <c r="E91" s="104">
        <f>E92</f>
        <v>0</v>
      </c>
      <c r="F91" s="104">
        <f>F92</f>
        <v>0</v>
      </c>
      <c r="G91" s="104">
        <f>G92</f>
        <v>0</v>
      </c>
    </row>
    <row r="92" spans="1:7" ht="15" hidden="1">
      <c r="A92" s="33" t="s">
        <v>253</v>
      </c>
      <c r="B92" s="20" t="s">
        <v>259</v>
      </c>
      <c r="C92" s="20" t="s">
        <v>252</v>
      </c>
      <c r="D92" s="110"/>
      <c r="E92" s="107"/>
      <c r="F92" s="107"/>
      <c r="G92" s="107"/>
    </row>
    <row r="93" spans="1:7" ht="30.75" hidden="1">
      <c r="A93" s="33" t="s">
        <v>54</v>
      </c>
      <c r="B93" s="20" t="s">
        <v>225</v>
      </c>
      <c r="C93" s="20"/>
      <c r="D93" s="110">
        <f>D94+D95</f>
        <v>0</v>
      </c>
      <c r="E93" s="104">
        <f>E94+E95</f>
        <v>0</v>
      </c>
      <c r="F93" s="104">
        <f>F94+F95</f>
        <v>0</v>
      </c>
      <c r="G93" s="104">
        <f>G94+G95</f>
        <v>0</v>
      </c>
    </row>
    <row r="94" spans="1:7" ht="46.5" hidden="1">
      <c r="A94" s="33" t="s">
        <v>216</v>
      </c>
      <c r="B94" s="20" t="s">
        <v>225</v>
      </c>
      <c r="C94" s="20" t="s">
        <v>217</v>
      </c>
      <c r="D94" s="110"/>
      <c r="E94" s="107"/>
      <c r="F94" s="107"/>
      <c r="G94" s="107"/>
    </row>
    <row r="95" spans="1:7" ht="15" hidden="1">
      <c r="A95" s="33" t="s">
        <v>219</v>
      </c>
      <c r="B95" s="20" t="s">
        <v>225</v>
      </c>
      <c r="C95" s="20" t="s">
        <v>218</v>
      </c>
      <c r="D95" s="110"/>
      <c r="E95" s="107"/>
      <c r="F95" s="107"/>
      <c r="G95" s="107"/>
    </row>
    <row r="96" spans="1:7" ht="108.75" hidden="1">
      <c r="A96" s="33" t="s">
        <v>126</v>
      </c>
      <c r="B96" s="20" t="s">
        <v>272</v>
      </c>
      <c r="C96" s="7"/>
      <c r="D96" s="110">
        <f>D97</f>
        <v>0</v>
      </c>
      <c r="E96" s="104">
        <f>E97</f>
        <v>0</v>
      </c>
      <c r="F96" s="104">
        <f>F97</f>
        <v>0</v>
      </c>
      <c r="G96" s="104">
        <f>G97</f>
        <v>0</v>
      </c>
    </row>
    <row r="97" spans="1:7" ht="15" hidden="1">
      <c r="A97" s="33" t="s">
        <v>253</v>
      </c>
      <c r="B97" s="20" t="s">
        <v>272</v>
      </c>
      <c r="C97" s="7" t="s">
        <v>252</v>
      </c>
      <c r="D97" s="110"/>
      <c r="E97" s="107"/>
      <c r="F97" s="107"/>
      <c r="G97" s="107"/>
    </row>
    <row r="98" spans="1:7" ht="46.5" hidden="1">
      <c r="A98" s="33" t="s">
        <v>211</v>
      </c>
      <c r="B98" s="20" t="s">
        <v>256</v>
      </c>
      <c r="C98" s="40"/>
      <c r="D98" s="110">
        <f>D99</f>
        <v>0</v>
      </c>
      <c r="E98" s="104">
        <f>E99</f>
        <v>0</v>
      </c>
      <c r="F98" s="104">
        <f>F99</f>
        <v>0</v>
      </c>
      <c r="G98" s="104">
        <f>G99</f>
        <v>0</v>
      </c>
    </row>
    <row r="99" spans="1:7" ht="15" hidden="1">
      <c r="A99" s="33" t="s">
        <v>253</v>
      </c>
      <c r="B99" s="20" t="s">
        <v>256</v>
      </c>
      <c r="C99" s="20" t="s">
        <v>252</v>
      </c>
      <c r="D99" s="110"/>
      <c r="E99" s="107"/>
      <c r="F99" s="107"/>
      <c r="G99" s="107"/>
    </row>
    <row r="100" spans="1:7" ht="46.5" hidden="1">
      <c r="A100" s="33" t="s">
        <v>212</v>
      </c>
      <c r="B100" s="20" t="s">
        <v>255</v>
      </c>
      <c r="C100" s="20"/>
      <c r="D100" s="110">
        <f>D101</f>
        <v>0</v>
      </c>
      <c r="E100" s="104">
        <f>E101</f>
        <v>0</v>
      </c>
      <c r="F100" s="104">
        <f>F101</f>
        <v>0</v>
      </c>
      <c r="G100" s="104">
        <f>G101</f>
        <v>0</v>
      </c>
    </row>
    <row r="101" spans="1:7" ht="15" hidden="1">
      <c r="A101" s="33" t="s">
        <v>253</v>
      </c>
      <c r="B101" s="20" t="s">
        <v>255</v>
      </c>
      <c r="C101" s="20" t="s">
        <v>252</v>
      </c>
      <c r="D101" s="110"/>
      <c r="E101" s="107"/>
      <c r="F101" s="107"/>
      <c r="G101" s="107"/>
    </row>
    <row r="102" spans="1:7" ht="30.75" hidden="1">
      <c r="A102" s="33" t="s">
        <v>213</v>
      </c>
      <c r="B102" s="20" t="s">
        <v>254</v>
      </c>
      <c r="C102" s="20"/>
      <c r="D102" s="110">
        <f>D103</f>
        <v>0</v>
      </c>
      <c r="E102" s="104">
        <f>E103</f>
        <v>0</v>
      </c>
      <c r="F102" s="104">
        <f>F103</f>
        <v>0</v>
      </c>
      <c r="G102" s="104">
        <f>G103</f>
        <v>0</v>
      </c>
    </row>
    <row r="103" spans="1:7" ht="15" hidden="1">
      <c r="A103" s="41" t="s">
        <v>253</v>
      </c>
      <c r="B103" s="24" t="s">
        <v>254</v>
      </c>
      <c r="C103" s="24" t="s">
        <v>252</v>
      </c>
      <c r="D103" s="111"/>
      <c r="E103" s="107"/>
      <c r="F103" s="107"/>
      <c r="G103" s="107"/>
    </row>
    <row r="104" spans="1:7" s="4" customFormat="1" ht="46.5" hidden="1">
      <c r="A104" s="32" t="s">
        <v>128</v>
      </c>
      <c r="B104" s="15" t="s">
        <v>97</v>
      </c>
      <c r="C104" s="15"/>
      <c r="D104" s="109">
        <f>D105</f>
        <v>0</v>
      </c>
      <c r="E104" s="105">
        <f aca="true" t="shared" si="0" ref="E104:G105">E105</f>
        <v>0</v>
      </c>
      <c r="F104" s="105">
        <f t="shared" si="0"/>
        <v>0</v>
      </c>
      <c r="G104" s="105">
        <f t="shared" si="0"/>
        <v>0</v>
      </c>
    </row>
    <row r="105" spans="1:7" ht="30.75" hidden="1">
      <c r="A105" s="33" t="s">
        <v>238</v>
      </c>
      <c r="B105" s="20" t="s">
        <v>23</v>
      </c>
      <c r="C105" s="20"/>
      <c r="D105" s="110">
        <f>D106</f>
        <v>0</v>
      </c>
      <c r="E105" s="104">
        <f t="shared" si="0"/>
        <v>0</v>
      </c>
      <c r="F105" s="104">
        <f t="shared" si="0"/>
        <v>0</v>
      </c>
      <c r="G105" s="104">
        <f t="shared" si="0"/>
        <v>0</v>
      </c>
    </row>
    <row r="106" spans="1:7" ht="15" hidden="1">
      <c r="A106" s="41" t="s">
        <v>220</v>
      </c>
      <c r="B106" s="24" t="s">
        <v>23</v>
      </c>
      <c r="C106" s="24" t="s">
        <v>221</v>
      </c>
      <c r="D106" s="111"/>
      <c r="E106" s="107"/>
      <c r="F106" s="107"/>
      <c r="G106" s="107"/>
    </row>
    <row r="107" spans="1:7" s="4" customFormat="1" ht="46.5">
      <c r="A107" s="12" t="s">
        <v>129</v>
      </c>
      <c r="B107" s="14" t="s">
        <v>278</v>
      </c>
      <c r="C107" s="15"/>
      <c r="D107" s="109">
        <f>D112+D114+D108+D116</f>
        <v>1000</v>
      </c>
      <c r="E107" s="105">
        <f>E112+E114+E108+E116</f>
        <v>1000</v>
      </c>
      <c r="F107" s="105">
        <f>F112+F114+F108+F116</f>
        <v>0</v>
      </c>
      <c r="G107" s="105">
        <f>G112+G114+G108+G116</f>
        <v>0</v>
      </c>
    </row>
    <row r="108" spans="1:7" s="4" customFormat="1" ht="15">
      <c r="A108" s="16" t="s">
        <v>173</v>
      </c>
      <c r="B108" s="7" t="s">
        <v>59</v>
      </c>
      <c r="C108" s="20"/>
      <c r="D108" s="110">
        <f>D109+D110+D111</f>
        <v>1000</v>
      </c>
      <c r="E108" s="104">
        <f>E109+E110+E111</f>
        <v>1000</v>
      </c>
      <c r="F108" s="104">
        <f>F109+F110+F111</f>
        <v>0</v>
      </c>
      <c r="G108" s="104">
        <f>G109+G110+G111</f>
        <v>0</v>
      </c>
    </row>
    <row r="109" spans="1:7" s="4" customFormat="1" ht="46.5" hidden="1">
      <c r="A109" s="16" t="s">
        <v>216</v>
      </c>
      <c r="B109" s="7" t="s">
        <v>59</v>
      </c>
      <c r="C109" s="20" t="s">
        <v>217</v>
      </c>
      <c r="D109" s="110"/>
      <c r="E109" s="106"/>
      <c r="F109" s="106"/>
      <c r="G109" s="106"/>
    </row>
    <row r="110" spans="1:7" s="4" customFormat="1" ht="15">
      <c r="A110" s="21" t="s">
        <v>219</v>
      </c>
      <c r="B110" s="23" t="s">
        <v>59</v>
      </c>
      <c r="C110" s="24" t="s">
        <v>218</v>
      </c>
      <c r="D110" s="111">
        <v>1000</v>
      </c>
      <c r="E110" s="107">
        <v>1000</v>
      </c>
      <c r="F110" s="106"/>
      <c r="G110" s="106"/>
    </row>
    <row r="111" spans="1:7" s="4" customFormat="1" ht="15" hidden="1">
      <c r="A111" s="16" t="s">
        <v>220</v>
      </c>
      <c r="B111" s="7" t="s">
        <v>59</v>
      </c>
      <c r="C111" s="20" t="s">
        <v>221</v>
      </c>
      <c r="D111" s="110"/>
      <c r="E111" s="158"/>
      <c r="F111" s="158"/>
      <c r="G111" s="158"/>
    </row>
    <row r="112" spans="1:7" ht="15" hidden="1">
      <c r="A112" s="16" t="s">
        <v>227</v>
      </c>
      <c r="B112" s="7" t="s">
        <v>228</v>
      </c>
      <c r="C112" s="20"/>
      <c r="D112" s="110">
        <f>D113</f>
        <v>0</v>
      </c>
      <c r="E112" s="104">
        <f>E113</f>
        <v>0</v>
      </c>
      <c r="F112" s="104">
        <f>F113</f>
        <v>0</v>
      </c>
      <c r="G112" s="104">
        <f>G113</f>
        <v>0</v>
      </c>
    </row>
    <row r="113" spans="1:7" ht="30.75" hidden="1">
      <c r="A113" s="16" t="s">
        <v>235</v>
      </c>
      <c r="B113" s="7" t="s">
        <v>228</v>
      </c>
      <c r="C113" s="20" t="s">
        <v>236</v>
      </c>
      <c r="D113" s="110"/>
      <c r="E113" s="107"/>
      <c r="F113" s="107"/>
      <c r="G113" s="107"/>
    </row>
    <row r="114" spans="1:7" ht="62.25" hidden="1">
      <c r="A114" s="16" t="s">
        <v>120</v>
      </c>
      <c r="B114" s="7" t="s">
        <v>277</v>
      </c>
      <c r="C114" s="20"/>
      <c r="D114" s="110">
        <f>D115</f>
        <v>0</v>
      </c>
      <c r="E114" s="104">
        <f>E115</f>
        <v>0</v>
      </c>
      <c r="F114" s="104">
        <f>F115</f>
        <v>0</v>
      </c>
      <c r="G114" s="104">
        <f>G115</f>
        <v>0</v>
      </c>
    </row>
    <row r="115" spans="1:7" ht="15" hidden="1">
      <c r="A115" s="16" t="s">
        <v>219</v>
      </c>
      <c r="B115" s="7" t="s">
        <v>277</v>
      </c>
      <c r="C115" s="20" t="s">
        <v>218</v>
      </c>
      <c r="D115" s="110"/>
      <c r="E115" s="107"/>
      <c r="F115" s="107"/>
      <c r="G115" s="107"/>
    </row>
    <row r="116" spans="1:7" ht="15" hidden="1">
      <c r="A116" s="16" t="s">
        <v>71</v>
      </c>
      <c r="B116" s="7" t="s">
        <v>19</v>
      </c>
      <c r="C116" s="20"/>
      <c r="D116" s="110">
        <f>D117</f>
        <v>0</v>
      </c>
      <c r="E116" s="104">
        <f>E117</f>
        <v>0</v>
      </c>
      <c r="F116" s="104">
        <f>F117</f>
        <v>0</v>
      </c>
      <c r="G116" s="104">
        <f>G117</f>
        <v>0</v>
      </c>
    </row>
    <row r="117" spans="1:7" ht="15" hidden="1">
      <c r="A117" s="21" t="s">
        <v>219</v>
      </c>
      <c r="B117" s="23" t="s">
        <v>19</v>
      </c>
      <c r="C117" s="24" t="s">
        <v>218</v>
      </c>
      <c r="D117" s="111"/>
      <c r="E117" s="107"/>
      <c r="F117" s="107"/>
      <c r="G117" s="107"/>
    </row>
    <row r="118" spans="1:7" s="4" customFormat="1" ht="30.75">
      <c r="A118" s="37" t="s">
        <v>130</v>
      </c>
      <c r="B118" s="19" t="s">
        <v>67</v>
      </c>
      <c r="C118" s="19"/>
      <c r="D118" s="112">
        <f>D119+D123+D125+D121+D129</f>
        <v>1000</v>
      </c>
      <c r="E118" s="112">
        <f>E119+E123+E125+E121+E129</f>
        <v>1000</v>
      </c>
      <c r="F118" s="112">
        <f>F119+F123+F125+F121+F129</f>
        <v>0</v>
      </c>
      <c r="G118" s="112">
        <f>G119+G123+G125+G121+G129</f>
        <v>0</v>
      </c>
    </row>
    <row r="119" spans="1:7" s="4" customFormat="1" ht="15">
      <c r="A119" s="33" t="s">
        <v>361</v>
      </c>
      <c r="B119" s="20" t="s">
        <v>358</v>
      </c>
      <c r="C119" s="7"/>
      <c r="D119" s="110">
        <f>D120</f>
        <v>1000</v>
      </c>
      <c r="E119" s="110">
        <f>E120</f>
        <v>1000</v>
      </c>
      <c r="F119" s="110">
        <f>F120</f>
        <v>0</v>
      </c>
      <c r="G119" s="110">
        <f>G120</f>
        <v>0</v>
      </c>
    </row>
    <row r="120" spans="1:7" s="4" customFormat="1" ht="30.75">
      <c r="A120" s="33" t="s">
        <v>235</v>
      </c>
      <c r="B120" s="20" t="s">
        <v>358</v>
      </c>
      <c r="C120" s="7" t="s">
        <v>236</v>
      </c>
      <c r="D120" s="110">
        <v>1000</v>
      </c>
      <c r="E120" s="104">
        <v>1000</v>
      </c>
      <c r="F120" s="104"/>
      <c r="G120" s="104"/>
    </row>
    <row r="121" spans="1:7" s="4" customFormat="1" ht="15" hidden="1">
      <c r="A121" s="33" t="s">
        <v>48</v>
      </c>
      <c r="B121" s="20" t="s">
        <v>280</v>
      </c>
      <c r="C121" s="7"/>
      <c r="D121" s="110">
        <f>D122</f>
        <v>0</v>
      </c>
      <c r="E121" s="104">
        <f>E122</f>
        <v>0</v>
      </c>
      <c r="F121" s="104">
        <f>F122</f>
        <v>0</v>
      </c>
      <c r="G121" s="104">
        <f>G122</f>
        <v>0</v>
      </c>
    </row>
    <row r="122" spans="1:7" s="4" customFormat="1" ht="30.75" hidden="1">
      <c r="A122" s="33" t="s">
        <v>235</v>
      </c>
      <c r="B122" s="20" t="s">
        <v>280</v>
      </c>
      <c r="C122" s="7" t="s">
        <v>236</v>
      </c>
      <c r="D122" s="110"/>
      <c r="E122" s="106"/>
      <c r="F122" s="106"/>
      <c r="G122" s="106"/>
    </row>
    <row r="123" spans="1:7" ht="15" hidden="1">
      <c r="A123" s="33" t="s">
        <v>49</v>
      </c>
      <c r="B123" s="20" t="s">
        <v>264</v>
      </c>
      <c r="C123" s="20"/>
      <c r="D123" s="110">
        <f>D124</f>
        <v>0</v>
      </c>
      <c r="E123" s="104">
        <f>E124</f>
        <v>0</v>
      </c>
      <c r="F123" s="104">
        <f>F124</f>
        <v>0</v>
      </c>
      <c r="G123" s="104">
        <f>G124</f>
        <v>0</v>
      </c>
    </row>
    <row r="124" spans="1:7" ht="30.75" hidden="1">
      <c r="A124" s="33" t="s">
        <v>235</v>
      </c>
      <c r="B124" s="20" t="s">
        <v>264</v>
      </c>
      <c r="C124" s="20" t="s">
        <v>236</v>
      </c>
      <c r="D124" s="110"/>
      <c r="E124" s="107"/>
      <c r="F124" s="107"/>
      <c r="G124" s="107"/>
    </row>
    <row r="125" spans="1:7" ht="46.5">
      <c r="A125" s="33" t="s">
        <v>83</v>
      </c>
      <c r="B125" s="20" t="s">
        <v>263</v>
      </c>
      <c r="C125" s="20"/>
      <c r="D125" s="110">
        <f>D126+D127+D128</f>
        <v>0</v>
      </c>
      <c r="E125" s="104">
        <f>E126+E127+E128</f>
        <v>0</v>
      </c>
      <c r="F125" s="104">
        <f>F126+F127+F128</f>
        <v>0</v>
      </c>
      <c r="G125" s="104">
        <f>G126+G127+G128</f>
        <v>0</v>
      </c>
    </row>
    <row r="126" spans="1:7" ht="46.5" hidden="1">
      <c r="A126" s="33" t="s">
        <v>216</v>
      </c>
      <c r="B126" s="20" t="s">
        <v>263</v>
      </c>
      <c r="C126" s="20" t="s">
        <v>217</v>
      </c>
      <c r="D126" s="110"/>
      <c r="E126" s="107"/>
      <c r="F126" s="107"/>
      <c r="G126" s="107"/>
    </row>
    <row r="127" spans="1:7" ht="15">
      <c r="A127" s="16" t="s">
        <v>219</v>
      </c>
      <c r="B127" s="20" t="s">
        <v>263</v>
      </c>
      <c r="C127" s="20" t="s">
        <v>218</v>
      </c>
      <c r="D127" s="110">
        <v>-0.566</v>
      </c>
      <c r="E127" s="107"/>
      <c r="F127" s="107"/>
      <c r="G127" s="107">
        <v>-0.566</v>
      </c>
    </row>
    <row r="128" spans="1:7" ht="15">
      <c r="A128" s="16" t="s">
        <v>220</v>
      </c>
      <c r="B128" s="17" t="s">
        <v>263</v>
      </c>
      <c r="C128" s="20" t="s">
        <v>221</v>
      </c>
      <c r="D128" s="110">
        <v>0.566</v>
      </c>
      <c r="E128" s="107"/>
      <c r="F128" s="107"/>
      <c r="G128" s="107">
        <v>0.566</v>
      </c>
    </row>
    <row r="129" spans="1:7" ht="30.75" hidden="1">
      <c r="A129" s="16" t="s">
        <v>122</v>
      </c>
      <c r="B129" s="17" t="s">
        <v>101</v>
      </c>
      <c r="C129" s="20"/>
      <c r="D129" s="110">
        <f>D130</f>
        <v>0</v>
      </c>
      <c r="E129" s="104">
        <f>E130</f>
        <v>0</v>
      </c>
      <c r="F129" s="104">
        <f>F130</f>
        <v>0</v>
      </c>
      <c r="G129" s="104">
        <f>G130</f>
        <v>0</v>
      </c>
    </row>
    <row r="130" spans="1:7" ht="30.75" hidden="1">
      <c r="A130" s="16" t="s">
        <v>235</v>
      </c>
      <c r="B130" s="17" t="s">
        <v>101</v>
      </c>
      <c r="C130" s="20" t="s">
        <v>236</v>
      </c>
      <c r="D130" s="110"/>
      <c r="E130" s="107"/>
      <c r="F130" s="107"/>
      <c r="G130" s="107"/>
    </row>
    <row r="131" spans="1:7" s="4" customFormat="1" ht="30.75" hidden="1">
      <c r="A131" s="32" t="s">
        <v>131</v>
      </c>
      <c r="B131" s="15" t="s">
        <v>249</v>
      </c>
      <c r="C131" s="15"/>
      <c r="D131" s="109">
        <f>D132+D134</f>
        <v>0</v>
      </c>
      <c r="E131" s="105">
        <f>E132+E134</f>
        <v>0</v>
      </c>
      <c r="F131" s="105">
        <f>F132+F134</f>
        <v>0</v>
      </c>
      <c r="G131" s="105">
        <f>G132+G134</f>
        <v>0</v>
      </c>
    </row>
    <row r="132" spans="1:7" ht="15" hidden="1">
      <c r="A132" s="33" t="s">
        <v>73</v>
      </c>
      <c r="B132" s="20" t="s">
        <v>250</v>
      </c>
      <c r="C132" s="20"/>
      <c r="D132" s="110">
        <f>D133</f>
        <v>0</v>
      </c>
      <c r="E132" s="104">
        <f>E133</f>
        <v>0</v>
      </c>
      <c r="F132" s="104">
        <f>F133</f>
        <v>0</v>
      </c>
      <c r="G132" s="104">
        <f>G133</f>
        <v>0</v>
      </c>
    </row>
    <row r="133" spans="1:7" ht="30.75" hidden="1">
      <c r="A133" s="33" t="s">
        <v>235</v>
      </c>
      <c r="B133" s="20" t="s">
        <v>250</v>
      </c>
      <c r="C133" s="20" t="s">
        <v>236</v>
      </c>
      <c r="D133" s="110"/>
      <c r="E133" s="107"/>
      <c r="F133" s="107"/>
      <c r="G133" s="107"/>
    </row>
    <row r="134" spans="1:7" ht="15" hidden="1">
      <c r="A134" s="33" t="s">
        <v>52</v>
      </c>
      <c r="B134" s="20" t="s">
        <v>251</v>
      </c>
      <c r="C134" s="20"/>
      <c r="D134" s="110">
        <f>D135+D136</f>
        <v>0</v>
      </c>
      <c r="E134" s="104">
        <f>E135+E136</f>
        <v>0</v>
      </c>
      <c r="F134" s="104">
        <f>F135+F136</f>
        <v>0</v>
      </c>
      <c r="G134" s="104">
        <f>G135+G136</f>
        <v>0</v>
      </c>
    </row>
    <row r="135" spans="1:7" ht="46.5" hidden="1">
      <c r="A135" s="33" t="s">
        <v>216</v>
      </c>
      <c r="B135" s="20" t="s">
        <v>251</v>
      </c>
      <c r="C135" s="20" t="s">
        <v>217</v>
      </c>
      <c r="D135" s="110"/>
      <c r="E135" s="107"/>
      <c r="F135" s="107"/>
      <c r="G135" s="107"/>
    </row>
    <row r="136" spans="1:7" ht="15" hidden="1">
      <c r="A136" s="41" t="s">
        <v>219</v>
      </c>
      <c r="B136" s="24" t="s">
        <v>251</v>
      </c>
      <c r="C136" s="24" t="s">
        <v>218</v>
      </c>
      <c r="D136" s="111"/>
      <c r="E136" s="107"/>
      <c r="F136" s="107"/>
      <c r="G136" s="107"/>
    </row>
    <row r="137" spans="1:7" s="4" customFormat="1" ht="30.75">
      <c r="A137" s="32" t="s">
        <v>132</v>
      </c>
      <c r="B137" s="15" t="s">
        <v>244</v>
      </c>
      <c r="C137" s="14"/>
      <c r="D137" s="109">
        <f>D138+D147</f>
        <v>390</v>
      </c>
      <c r="E137" s="109">
        <f>E138+E147</f>
        <v>390</v>
      </c>
      <c r="F137" s="109">
        <f>F138+F147</f>
        <v>0</v>
      </c>
      <c r="G137" s="109">
        <f>G138+G147</f>
        <v>0</v>
      </c>
    </row>
    <row r="138" spans="1:7" ht="30.75">
      <c r="A138" s="33" t="s">
        <v>133</v>
      </c>
      <c r="B138" s="20" t="s">
        <v>134</v>
      </c>
      <c r="C138" s="7"/>
      <c r="D138" s="110">
        <f>D140+D144+D145</f>
        <v>390</v>
      </c>
      <c r="E138" s="110">
        <f>E140+E144+E145</f>
        <v>390</v>
      </c>
      <c r="F138" s="110">
        <f>F140+F144+F145</f>
        <v>0</v>
      </c>
      <c r="G138" s="110">
        <f>G140+G144+G145</f>
        <v>0</v>
      </c>
    </row>
    <row r="139" spans="1:7" ht="15" hidden="1">
      <c r="A139" s="33" t="s">
        <v>76</v>
      </c>
      <c r="B139" s="20" t="s">
        <v>135</v>
      </c>
      <c r="C139" s="7"/>
      <c r="D139" s="110">
        <f>D140+D141+D142</f>
        <v>0</v>
      </c>
      <c r="E139" s="104">
        <f>E140+E141+E142</f>
        <v>0</v>
      </c>
      <c r="F139" s="104">
        <f>F140+F141+F142</f>
        <v>0</v>
      </c>
      <c r="G139" s="104">
        <f>G140+G141+G142</f>
        <v>0</v>
      </c>
    </row>
    <row r="140" spans="1:7" ht="46.5" hidden="1">
      <c r="A140" s="33" t="s">
        <v>216</v>
      </c>
      <c r="B140" s="20" t="s">
        <v>135</v>
      </c>
      <c r="C140" s="7" t="s">
        <v>217</v>
      </c>
      <c r="D140" s="110"/>
      <c r="E140" s="107"/>
      <c r="F140" s="107"/>
      <c r="G140" s="107"/>
    </row>
    <row r="141" spans="1:7" ht="15" hidden="1">
      <c r="A141" s="33" t="s">
        <v>219</v>
      </c>
      <c r="B141" s="20" t="s">
        <v>135</v>
      </c>
      <c r="C141" s="7" t="s">
        <v>218</v>
      </c>
      <c r="D141" s="110"/>
      <c r="E141" s="107"/>
      <c r="F141" s="107"/>
      <c r="G141" s="107"/>
    </row>
    <row r="142" spans="1:7" ht="15" hidden="1">
      <c r="A142" s="33" t="s">
        <v>220</v>
      </c>
      <c r="B142" s="20" t="s">
        <v>135</v>
      </c>
      <c r="C142" s="7" t="s">
        <v>221</v>
      </c>
      <c r="D142" s="110"/>
      <c r="E142" s="107"/>
      <c r="F142" s="107"/>
      <c r="G142" s="107"/>
    </row>
    <row r="143" spans="1:7" ht="15" hidden="1">
      <c r="A143" s="33" t="s">
        <v>163</v>
      </c>
      <c r="B143" s="20" t="s">
        <v>136</v>
      </c>
      <c r="C143" s="7"/>
      <c r="D143" s="110">
        <f>D144</f>
        <v>0</v>
      </c>
      <c r="E143" s="104">
        <f>E144</f>
        <v>0</v>
      </c>
      <c r="F143" s="104">
        <f>F144</f>
        <v>0</v>
      </c>
      <c r="G143" s="104">
        <f>G144</f>
        <v>0</v>
      </c>
    </row>
    <row r="144" spans="1:7" ht="15" hidden="1">
      <c r="A144" s="33" t="s">
        <v>220</v>
      </c>
      <c r="B144" s="20" t="s">
        <v>136</v>
      </c>
      <c r="C144" s="7" t="s">
        <v>221</v>
      </c>
      <c r="D144" s="110"/>
      <c r="E144" s="107"/>
      <c r="F144" s="107"/>
      <c r="G144" s="107"/>
    </row>
    <row r="145" spans="1:7" s="99" customFormat="1" ht="30.75">
      <c r="A145" s="33" t="s">
        <v>327</v>
      </c>
      <c r="B145" s="20" t="s">
        <v>326</v>
      </c>
      <c r="C145" s="7"/>
      <c r="D145" s="110">
        <f>D146</f>
        <v>390</v>
      </c>
      <c r="E145" s="110">
        <f>E146</f>
        <v>390</v>
      </c>
      <c r="F145" s="110">
        <f>F146</f>
        <v>0</v>
      </c>
      <c r="G145" s="110">
        <f>G146</f>
        <v>0</v>
      </c>
    </row>
    <row r="146" spans="1:7" s="99" customFormat="1" ht="15">
      <c r="A146" s="33" t="s">
        <v>219</v>
      </c>
      <c r="B146" s="20" t="s">
        <v>326</v>
      </c>
      <c r="C146" s="7" t="s">
        <v>218</v>
      </c>
      <c r="D146" s="110">
        <v>390</v>
      </c>
      <c r="E146" s="107">
        <v>390</v>
      </c>
      <c r="F146" s="107"/>
      <c r="G146" s="107"/>
    </row>
    <row r="147" spans="1:7" ht="15" hidden="1">
      <c r="A147" s="33" t="s">
        <v>16</v>
      </c>
      <c r="B147" s="20" t="s">
        <v>17</v>
      </c>
      <c r="C147" s="7"/>
      <c r="D147" s="110">
        <f>D148</f>
        <v>0</v>
      </c>
      <c r="E147" s="104">
        <f aca="true" t="shared" si="1" ref="E147:G148">E148</f>
        <v>0</v>
      </c>
      <c r="F147" s="104">
        <f t="shared" si="1"/>
        <v>0</v>
      </c>
      <c r="G147" s="104">
        <f t="shared" si="1"/>
        <v>0</v>
      </c>
    </row>
    <row r="148" spans="1:7" ht="15" hidden="1">
      <c r="A148" s="33" t="s">
        <v>76</v>
      </c>
      <c r="B148" s="20" t="s">
        <v>18</v>
      </c>
      <c r="C148" s="7"/>
      <c r="D148" s="110">
        <f>D149</f>
        <v>0</v>
      </c>
      <c r="E148" s="104">
        <f t="shared" si="1"/>
        <v>0</v>
      </c>
      <c r="F148" s="104">
        <f t="shared" si="1"/>
        <v>0</v>
      </c>
      <c r="G148" s="104">
        <f t="shared" si="1"/>
        <v>0</v>
      </c>
    </row>
    <row r="149" spans="1:7" ht="15" hidden="1">
      <c r="A149" s="41" t="s">
        <v>219</v>
      </c>
      <c r="B149" s="24" t="s">
        <v>18</v>
      </c>
      <c r="C149" s="23" t="s">
        <v>218</v>
      </c>
      <c r="D149" s="111"/>
      <c r="E149" s="107"/>
      <c r="F149" s="107"/>
      <c r="G149" s="107"/>
    </row>
    <row r="150" spans="1:7" s="4" customFormat="1" ht="30.75">
      <c r="A150" s="12" t="s">
        <v>142</v>
      </c>
      <c r="B150" s="62" t="s">
        <v>276</v>
      </c>
      <c r="C150" s="15"/>
      <c r="D150" s="109">
        <f>D151+D155+D159+D161+D157+D164</f>
        <v>74.428</v>
      </c>
      <c r="E150" s="109">
        <f>E151+E155+E159+E161+E157+E164</f>
        <v>74.428</v>
      </c>
      <c r="F150" s="109">
        <f>F151+F155+F159+F161+F157+F164</f>
        <v>0</v>
      </c>
      <c r="G150" s="109">
        <f>G151+G155+G159+G161+G157+G164</f>
        <v>0</v>
      </c>
    </row>
    <row r="151" spans="1:7" s="4" customFormat="1" ht="15">
      <c r="A151" s="33" t="s">
        <v>173</v>
      </c>
      <c r="B151" s="31" t="s">
        <v>143</v>
      </c>
      <c r="C151" s="20"/>
      <c r="D151" s="110">
        <f>D152+D153+D154</f>
        <v>74.428</v>
      </c>
      <c r="E151" s="104">
        <f>E152+E153+E154</f>
        <v>74.428</v>
      </c>
      <c r="F151" s="104">
        <f>F152+F153+F154</f>
        <v>0</v>
      </c>
      <c r="G151" s="104">
        <f>G152+G153+G154</f>
        <v>0</v>
      </c>
    </row>
    <row r="152" spans="1:7" s="4" customFormat="1" ht="46.5" hidden="1">
      <c r="A152" s="33" t="s">
        <v>216</v>
      </c>
      <c r="B152" s="31" t="s">
        <v>143</v>
      </c>
      <c r="C152" s="20" t="s">
        <v>217</v>
      </c>
      <c r="D152" s="110"/>
      <c r="E152" s="106"/>
      <c r="F152" s="106"/>
      <c r="G152" s="106"/>
    </row>
    <row r="153" spans="1:7" s="4" customFormat="1" ht="15" hidden="1">
      <c r="A153" s="33" t="s">
        <v>219</v>
      </c>
      <c r="B153" s="31" t="s">
        <v>143</v>
      </c>
      <c r="C153" s="20" t="s">
        <v>218</v>
      </c>
      <c r="D153" s="110"/>
      <c r="E153" s="106"/>
      <c r="F153" s="106"/>
      <c r="G153" s="106"/>
    </row>
    <row r="154" spans="1:7" s="4" customFormat="1" ht="15">
      <c r="A154" s="33" t="s">
        <v>220</v>
      </c>
      <c r="B154" s="31" t="s">
        <v>143</v>
      </c>
      <c r="C154" s="20" t="s">
        <v>221</v>
      </c>
      <c r="D154" s="110">
        <v>74.428</v>
      </c>
      <c r="E154" s="107">
        <v>74.428</v>
      </c>
      <c r="F154" s="106"/>
      <c r="G154" s="106"/>
    </row>
    <row r="155" spans="1:7" ht="30.75" hidden="1">
      <c r="A155" s="33" t="s">
        <v>196</v>
      </c>
      <c r="B155" s="31" t="s">
        <v>144</v>
      </c>
      <c r="C155" s="20"/>
      <c r="D155" s="110">
        <f>D156</f>
        <v>0</v>
      </c>
      <c r="E155" s="104">
        <f>E156</f>
        <v>0</v>
      </c>
      <c r="F155" s="104">
        <f>F156</f>
        <v>0</v>
      </c>
      <c r="G155" s="104">
        <f>G156</f>
        <v>0</v>
      </c>
    </row>
    <row r="156" spans="1:7" ht="46.5" hidden="1">
      <c r="A156" s="33" t="s">
        <v>216</v>
      </c>
      <c r="B156" s="31" t="s">
        <v>144</v>
      </c>
      <c r="C156" s="20" t="s">
        <v>217</v>
      </c>
      <c r="D156" s="110"/>
      <c r="E156" s="107"/>
      <c r="F156" s="107"/>
      <c r="G156" s="107"/>
    </row>
    <row r="157" spans="1:7" ht="30.75" hidden="1">
      <c r="A157" s="33" t="s">
        <v>226</v>
      </c>
      <c r="B157" s="31" t="s">
        <v>145</v>
      </c>
      <c r="C157" s="20"/>
      <c r="D157" s="110">
        <f>D158</f>
        <v>0</v>
      </c>
      <c r="E157" s="104">
        <f>E158</f>
        <v>0</v>
      </c>
      <c r="F157" s="104">
        <f>F158</f>
        <v>0</v>
      </c>
      <c r="G157" s="104">
        <f>G158</f>
        <v>0</v>
      </c>
    </row>
    <row r="158" spans="1:7" ht="15" hidden="1">
      <c r="A158" s="33" t="s">
        <v>28</v>
      </c>
      <c r="B158" s="31" t="s">
        <v>145</v>
      </c>
      <c r="C158" s="20" t="s">
        <v>248</v>
      </c>
      <c r="D158" s="110"/>
      <c r="E158" s="107"/>
      <c r="F158" s="107"/>
      <c r="G158" s="107"/>
    </row>
    <row r="159" spans="1:7" ht="46.5" hidden="1">
      <c r="A159" s="33" t="s">
        <v>117</v>
      </c>
      <c r="B159" s="31" t="s">
        <v>146</v>
      </c>
      <c r="C159" s="20"/>
      <c r="D159" s="110">
        <f>D160</f>
        <v>0</v>
      </c>
      <c r="E159" s="104">
        <f>E160</f>
        <v>0</v>
      </c>
      <c r="F159" s="104">
        <f>F160</f>
        <v>0</v>
      </c>
      <c r="G159" s="104">
        <f>G160</f>
        <v>0</v>
      </c>
    </row>
    <row r="160" spans="1:7" ht="55.5" customHeight="1" hidden="1">
      <c r="A160" s="33" t="s">
        <v>216</v>
      </c>
      <c r="B160" s="31" t="s">
        <v>146</v>
      </c>
      <c r="C160" s="20" t="s">
        <v>217</v>
      </c>
      <c r="D160" s="110"/>
      <c r="E160" s="107"/>
      <c r="F160" s="107"/>
      <c r="G160" s="107"/>
    </row>
    <row r="161" spans="1:7" ht="39" customHeight="1" hidden="1">
      <c r="A161" s="33" t="s">
        <v>118</v>
      </c>
      <c r="B161" s="31" t="s">
        <v>147</v>
      </c>
      <c r="C161" s="20"/>
      <c r="D161" s="110">
        <f>D162+D163</f>
        <v>0</v>
      </c>
      <c r="E161" s="104">
        <f>E162+E163</f>
        <v>0</v>
      </c>
      <c r="F161" s="104">
        <f>F162+F163</f>
        <v>0</v>
      </c>
      <c r="G161" s="104">
        <f>G162+G163</f>
        <v>0</v>
      </c>
    </row>
    <row r="162" spans="1:7" ht="54" customHeight="1" hidden="1">
      <c r="A162" s="33" t="s">
        <v>216</v>
      </c>
      <c r="B162" s="20" t="s">
        <v>147</v>
      </c>
      <c r="C162" s="7" t="s">
        <v>217</v>
      </c>
      <c r="D162" s="110"/>
      <c r="E162" s="107"/>
      <c r="F162" s="107"/>
      <c r="G162" s="107"/>
    </row>
    <row r="163" spans="1:7" ht="15" hidden="1">
      <c r="A163" s="33" t="s">
        <v>219</v>
      </c>
      <c r="B163" s="20" t="s">
        <v>147</v>
      </c>
      <c r="C163" s="7" t="s">
        <v>218</v>
      </c>
      <c r="D163" s="110"/>
      <c r="E163" s="107"/>
      <c r="F163" s="107"/>
      <c r="G163" s="107"/>
    </row>
    <row r="164" spans="1:7" s="99" customFormat="1" ht="15" hidden="1">
      <c r="A164" s="33" t="s">
        <v>106</v>
      </c>
      <c r="B164" s="20" t="s">
        <v>332</v>
      </c>
      <c r="C164" s="7"/>
      <c r="D164" s="110">
        <f>D165</f>
        <v>0</v>
      </c>
      <c r="E164" s="110">
        <f>E165</f>
        <v>0</v>
      </c>
      <c r="F164" s="110">
        <f>F165</f>
        <v>0</v>
      </c>
      <c r="G164" s="110">
        <f>G165</f>
        <v>0</v>
      </c>
    </row>
    <row r="165" spans="1:7" s="99" customFormat="1" ht="15" hidden="1">
      <c r="A165" s="33" t="s">
        <v>28</v>
      </c>
      <c r="B165" s="24" t="s">
        <v>332</v>
      </c>
      <c r="C165" s="7" t="s">
        <v>248</v>
      </c>
      <c r="D165" s="110"/>
      <c r="E165" s="107"/>
      <c r="F165" s="107"/>
      <c r="G165" s="107"/>
    </row>
    <row r="166" spans="1:7" s="4" customFormat="1" ht="39" customHeight="1">
      <c r="A166" s="32" t="s">
        <v>137</v>
      </c>
      <c r="B166" s="15" t="s">
        <v>273</v>
      </c>
      <c r="C166" s="14"/>
      <c r="D166" s="109">
        <f>D167</f>
        <v>3400</v>
      </c>
      <c r="E166" s="109">
        <f>E167</f>
        <v>3400</v>
      </c>
      <c r="F166" s="109">
        <f>F167</f>
        <v>0</v>
      </c>
      <c r="G166" s="109">
        <f>G167</f>
        <v>0</v>
      </c>
    </row>
    <row r="167" spans="1:7" ht="24" customHeight="1">
      <c r="A167" s="33" t="s">
        <v>138</v>
      </c>
      <c r="B167" s="20" t="s">
        <v>2</v>
      </c>
      <c r="C167" s="7"/>
      <c r="D167" s="110">
        <f>D172+D174+D170+D168</f>
        <v>3400</v>
      </c>
      <c r="E167" s="110">
        <f>E172+E174+E170+E168</f>
        <v>3400</v>
      </c>
      <c r="F167" s="110">
        <f>F172+F174+F170+F168</f>
        <v>0</v>
      </c>
      <c r="G167" s="110">
        <f>G172+G174+G170+G168</f>
        <v>0</v>
      </c>
    </row>
    <row r="168" spans="1:7" s="99" customFormat="1" ht="30.75">
      <c r="A168" s="33" t="s">
        <v>381</v>
      </c>
      <c r="B168" s="20" t="s">
        <v>379</v>
      </c>
      <c r="C168" s="7"/>
      <c r="D168" s="110">
        <f>D169</f>
        <v>2400</v>
      </c>
      <c r="E168" s="110">
        <f>E169</f>
        <v>2400</v>
      </c>
      <c r="F168" s="110">
        <f>F169</f>
        <v>0</v>
      </c>
      <c r="G168" s="110">
        <f>G169</f>
        <v>0</v>
      </c>
    </row>
    <row r="169" spans="1:7" s="99" customFormat="1" ht="24" customHeight="1">
      <c r="A169" s="33" t="s">
        <v>373</v>
      </c>
      <c r="B169" s="20" t="s">
        <v>379</v>
      </c>
      <c r="C169" s="7" t="s">
        <v>274</v>
      </c>
      <c r="D169" s="110">
        <v>2400</v>
      </c>
      <c r="E169" s="110">
        <v>2400</v>
      </c>
      <c r="F169" s="110"/>
      <c r="G169" s="110"/>
    </row>
    <row r="170" spans="1:7" s="99" customFormat="1" ht="62.25">
      <c r="A170" s="33" t="s">
        <v>378</v>
      </c>
      <c r="B170" s="20" t="s">
        <v>377</v>
      </c>
      <c r="C170" s="7"/>
      <c r="D170" s="110">
        <f>D171</f>
        <v>1000</v>
      </c>
      <c r="E170" s="110">
        <f>E171</f>
        <v>1000</v>
      </c>
      <c r="F170" s="110">
        <f>F171</f>
        <v>0</v>
      </c>
      <c r="G170" s="110">
        <f>G171</f>
        <v>0</v>
      </c>
    </row>
    <row r="171" spans="1:7" s="99" customFormat="1" ht="15">
      <c r="A171" s="33" t="s">
        <v>220</v>
      </c>
      <c r="B171" s="20" t="s">
        <v>377</v>
      </c>
      <c r="C171" s="7" t="s">
        <v>221</v>
      </c>
      <c r="D171" s="110">
        <v>1000</v>
      </c>
      <c r="E171" s="104">
        <v>1000</v>
      </c>
      <c r="F171" s="104"/>
      <c r="G171" s="104"/>
    </row>
    <row r="172" spans="1:7" ht="22.5" customHeight="1" hidden="1">
      <c r="A172" s="33" t="s">
        <v>121</v>
      </c>
      <c r="B172" s="20" t="s">
        <v>3</v>
      </c>
      <c r="C172" s="7"/>
      <c r="D172" s="110">
        <f>D173</f>
        <v>0</v>
      </c>
      <c r="E172" s="104">
        <f>E173</f>
        <v>0</v>
      </c>
      <c r="F172" s="104">
        <f>F173</f>
        <v>0</v>
      </c>
      <c r="G172" s="104">
        <f>G173</f>
        <v>0</v>
      </c>
    </row>
    <row r="173" spans="1:7" ht="25.5" customHeight="1" hidden="1">
      <c r="A173" s="33" t="s">
        <v>219</v>
      </c>
      <c r="B173" s="20"/>
      <c r="C173" s="7" t="s">
        <v>218</v>
      </c>
      <c r="D173" s="110"/>
      <c r="E173" s="107"/>
      <c r="F173" s="107"/>
      <c r="G173" s="107"/>
    </row>
    <row r="174" spans="1:7" ht="57.75" customHeight="1" hidden="1">
      <c r="A174" s="33" t="s">
        <v>294</v>
      </c>
      <c r="B174" s="20" t="s">
        <v>293</v>
      </c>
      <c r="C174" s="7"/>
      <c r="D174" s="110">
        <f>D175</f>
        <v>0</v>
      </c>
      <c r="E174" s="104">
        <f>E175</f>
        <v>0</v>
      </c>
      <c r="F174" s="104">
        <f>F175</f>
        <v>0</v>
      </c>
      <c r="G174" s="104">
        <f>G175</f>
        <v>0</v>
      </c>
    </row>
    <row r="175" spans="1:7" ht="25.5" customHeight="1" hidden="1">
      <c r="A175" s="33" t="s">
        <v>28</v>
      </c>
      <c r="B175" s="20" t="s">
        <v>293</v>
      </c>
      <c r="C175" s="7" t="s">
        <v>248</v>
      </c>
      <c r="D175" s="110"/>
      <c r="E175" s="107"/>
      <c r="F175" s="107"/>
      <c r="G175" s="107"/>
    </row>
    <row r="176" spans="1:7" ht="15" hidden="1">
      <c r="A176" s="33" t="s">
        <v>279</v>
      </c>
      <c r="B176" s="20" t="s">
        <v>14</v>
      </c>
      <c r="C176" s="7"/>
      <c r="D176" s="110">
        <f>D177</f>
        <v>0</v>
      </c>
      <c r="E176" s="107"/>
      <c r="F176" s="107"/>
      <c r="G176" s="107"/>
    </row>
    <row r="177" spans="1:7" ht="15" hidden="1">
      <c r="A177" s="41" t="s">
        <v>219</v>
      </c>
      <c r="B177" s="24" t="s">
        <v>14</v>
      </c>
      <c r="C177" s="23" t="s">
        <v>218</v>
      </c>
      <c r="D177" s="111"/>
      <c r="E177" s="107"/>
      <c r="F177" s="107"/>
      <c r="G177" s="107"/>
    </row>
    <row r="178" spans="1:7" s="4" customFormat="1" ht="41.25" customHeight="1">
      <c r="A178" s="32" t="s">
        <v>139</v>
      </c>
      <c r="B178" s="70">
        <v>1400000</v>
      </c>
      <c r="C178" s="14"/>
      <c r="D178" s="109">
        <f>D179+D182</f>
        <v>7675.857</v>
      </c>
      <c r="E178" s="105">
        <f>E179+E182</f>
        <v>7675.857</v>
      </c>
      <c r="F178" s="105">
        <f>F179+F182</f>
        <v>0</v>
      </c>
      <c r="G178" s="105">
        <f>G179+G182</f>
        <v>0</v>
      </c>
    </row>
    <row r="179" spans="1:7" ht="23.25" customHeight="1">
      <c r="A179" s="33" t="s">
        <v>75</v>
      </c>
      <c r="B179" s="20" t="s">
        <v>237</v>
      </c>
      <c r="C179" s="7"/>
      <c r="D179" s="110">
        <f>D180+D181</f>
        <v>7675.857</v>
      </c>
      <c r="E179" s="104">
        <f>E180+E181</f>
        <v>7675.857</v>
      </c>
      <c r="F179" s="104">
        <f>F180+F181</f>
        <v>0</v>
      </c>
      <c r="G179" s="104">
        <f>G180+G181</f>
        <v>0</v>
      </c>
    </row>
    <row r="180" spans="1:7" ht="15">
      <c r="A180" s="33" t="s">
        <v>219</v>
      </c>
      <c r="B180" s="20" t="s">
        <v>237</v>
      </c>
      <c r="C180" s="7" t="s">
        <v>218</v>
      </c>
      <c r="D180" s="110">
        <v>7675.857</v>
      </c>
      <c r="E180" s="107">
        <v>7675.857</v>
      </c>
      <c r="F180" s="107"/>
      <c r="G180" s="107"/>
    </row>
    <row r="181" spans="1:7" ht="15" hidden="1">
      <c r="A181" s="33" t="s">
        <v>28</v>
      </c>
      <c r="B181" s="20" t="s">
        <v>237</v>
      </c>
      <c r="C181" s="17" t="s">
        <v>248</v>
      </c>
      <c r="D181" s="110"/>
      <c r="E181" s="107"/>
      <c r="F181" s="107"/>
      <c r="G181" s="107"/>
    </row>
    <row r="182" spans="1:7" ht="15" hidden="1">
      <c r="A182" s="33" t="s">
        <v>285</v>
      </c>
      <c r="B182" s="29">
        <v>1406302</v>
      </c>
      <c r="C182" s="28"/>
      <c r="D182" s="110">
        <f>D183</f>
        <v>0</v>
      </c>
      <c r="E182" s="104">
        <f>E183</f>
        <v>0</v>
      </c>
      <c r="F182" s="104">
        <f>F183</f>
        <v>0</v>
      </c>
      <c r="G182" s="104">
        <f>G183</f>
        <v>0</v>
      </c>
    </row>
    <row r="183" spans="1:7" ht="15" hidden="1">
      <c r="A183" s="33" t="s">
        <v>220</v>
      </c>
      <c r="B183" s="29">
        <v>1406302</v>
      </c>
      <c r="C183" s="20" t="s">
        <v>221</v>
      </c>
      <c r="D183" s="110"/>
      <c r="E183" s="107"/>
      <c r="F183" s="107"/>
      <c r="G183" s="107"/>
    </row>
    <row r="184" spans="1:7" s="4" customFormat="1" ht="30.75">
      <c r="A184" s="32" t="s">
        <v>140</v>
      </c>
      <c r="B184" s="15" t="s">
        <v>262</v>
      </c>
      <c r="C184" s="15"/>
      <c r="D184" s="109">
        <f>D185</f>
        <v>364.467</v>
      </c>
      <c r="E184" s="105">
        <f>E185</f>
        <v>364.467</v>
      </c>
      <c r="F184" s="105">
        <f>F185</f>
        <v>0</v>
      </c>
      <c r="G184" s="105">
        <f>G185</f>
        <v>0</v>
      </c>
    </row>
    <row r="185" spans="1:7" ht="30.75">
      <c r="A185" s="33" t="s">
        <v>141</v>
      </c>
      <c r="B185" s="20" t="s">
        <v>4</v>
      </c>
      <c r="C185" s="20"/>
      <c r="D185" s="110">
        <f>D189+D187</f>
        <v>364.467</v>
      </c>
      <c r="E185" s="104">
        <f>E189+E187</f>
        <v>364.467</v>
      </c>
      <c r="F185" s="104">
        <f>F189+F187</f>
        <v>0</v>
      </c>
      <c r="G185" s="104">
        <f>G189+G187</f>
        <v>0</v>
      </c>
    </row>
    <row r="186" spans="1:7" s="4" customFormat="1" ht="30.75" hidden="1">
      <c r="A186" s="33" t="s">
        <v>312</v>
      </c>
      <c r="B186" s="20" t="s">
        <v>311</v>
      </c>
      <c r="C186" s="20"/>
      <c r="D186" s="110">
        <f>D187</f>
        <v>0</v>
      </c>
      <c r="E186" s="104">
        <f>E187</f>
        <v>0</v>
      </c>
      <c r="F186" s="104">
        <f>F187</f>
        <v>0</v>
      </c>
      <c r="G186" s="104">
        <f>G187</f>
        <v>0</v>
      </c>
    </row>
    <row r="187" spans="1:7" s="4" customFormat="1" ht="15" hidden="1">
      <c r="A187" s="33" t="s">
        <v>253</v>
      </c>
      <c r="B187" s="20" t="s">
        <v>311</v>
      </c>
      <c r="C187" s="20" t="s">
        <v>252</v>
      </c>
      <c r="D187" s="110"/>
      <c r="E187" s="106"/>
      <c r="F187" s="106"/>
      <c r="G187" s="106"/>
    </row>
    <row r="188" spans="1:7" ht="30.75">
      <c r="A188" s="33" t="s">
        <v>310</v>
      </c>
      <c r="B188" s="20" t="s">
        <v>309</v>
      </c>
      <c r="C188" s="20"/>
      <c r="D188" s="110">
        <f>D189</f>
        <v>364.467</v>
      </c>
      <c r="E188" s="104">
        <f>E189</f>
        <v>364.467</v>
      </c>
      <c r="F188" s="104">
        <f>F189</f>
        <v>0</v>
      </c>
      <c r="G188" s="104">
        <f>G189</f>
        <v>0</v>
      </c>
    </row>
    <row r="189" spans="1:7" ht="15">
      <c r="A189" s="33" t="s">
        <v>253</v>
      </c>
      <c r="B189" s="20" t="s">
        <v>309</v>
      </c>
      <c r="C189" s="20" t="s">
        <v>252</v>
      </c>
      <c r="D189" s="110">
        <v>364.467</v>
      </c>
      <c r="E189" s="107">
        <v>364.467</v>
      </c>
      <c r="F189" s="107"/>
      <c r="G189" s="107"/>
    </row>
    <row r="190" spans="1:7" ht="46.5">
      <c r="A190" s="32" t="s">
        <v>8</v>
      </c>
      <c r="B190" s="15" t="s">
        <v>5</v>
      </c>
      <c r="C190" s="15"/>
      <c r="D190" s="109">
        <f>D191+D204+D209</f>
        <v>16720.531000000003</v>
      </c>
      <c r="E190" s="105">
        <f>E191+E204+E209</f>
        <v>16720.531000000003</v>
      </c>
      <c r="F190" s="105">
        <f>F191+F204+F209</f>
        <v>0</v>
      </c>
      <c r="G190" s="105">
        <f>G191+G204+G209</f>
        <v>0</v>
      </c>
    </row>
    <row r="191" spans="1:7" ht="15">
      <c r="A191" s="33" t="s">
        <v>7</v>
      </c>
      <c r="B191" s="20" t="s">
        <v>6</v>
      </c>
      <c r="C191" s="19"/>
      <c r="D191" s="110">
        <f>D192+D194+D196+D198+D200+D202</f>
        <v>7011.092000000001</v>
      </c>
      <c r="E191" s="110">
        <f>E192+E194+E196+E198+E200+E202</f>
        <v>7011.092000000001</v>
      </c>
      <c r="F191" s="110">
        <f>F192+F194+F196+F198+F200+F202</f>
        <v>0</v>
      </c>
      <c r="G191" s="110">
        <f>G192+G194+G196+G198+G200+G202</f>
        <v>0</v>
      </c>
    </row>
    <row r="192" spans="1:7" ht="30.75">
      <c r="A192" s="33" t="s">
        <v>201</v>
      </c>
      <c r="B192" s="20" t="s">
        <v>24</v>
      </c>
      <c r="C192" s="20"/>
      <c r="D192" s="110">
        <f>D193</f>
        <v>-2116.4</v>
      </c>
      <c r="E192" s="104">
        <f>E193</f>
        <v>0</v>
      </c>
      <c r="F192" s="104">
        <f>F193</f>
        <v>0</v>
      </c>
      <c r="G192" s="104">
        <f>G193</f>
        <v>-2116.4</v>
      </c>
    </row>
    <row r="193" spans="1:7" ht="30.75">
      <c r="A193" s="33" t="s">
        <v>275</v>
      </c>
      <c r="B193" s="20" t="s">
        <v>24</v>
      </c>
      <c r="C193" s="20" t="s">
        <v>274</v>
      </c>
      <c r="D193" s="110">
        <v>-2116.4</v>
      </c>
      <c r="E193" s="107"/>
      <c r="F193" s="107"/>
      <c r="G193" s="107">
        <v>-2116.4</v>
      </c>
    </row>
    <row r="194" spans="1:7" s="99" customFormat="1" ht="15">
      <c r="A194" s="33" t="s">
        <v>368</v>
      </c>
      <c r="B194" s="20" t="s">
        <v>364</v>
      </c>
      <c r="C194" s="20"/>
      <c r="D194" s="110">
        <f>D195</f>
        <v>380</v>
      </c>
      <c r="E194" s="110">
        <f>E195</f>
        <v>380</v>
      </c>
      <c r="F194" s="110">
        <f>F195</f>
        <v>0</v>
      </c>
      <c r="G194" s="110">
        <f>G195</f>
        <v>0</v>
      </c>
    </row>
    <row r="195" spans="1:7" s="99" customFormat="1" ht="30.75">
      <c r="A195" s="33" t="s">
        <v>275</v>
      </c>
      <c r="B195" s="20" t="s">
        <v>364</v>
      </c>
      <c r="C195" s="20" t="s">
        <v>274</v>
      </c>
      <c r="D195" s="110">
        <v>380</v>
      </c>
      <c r="E195" s="107">
        <v>380</v>
      </c>
      <c r="F195" s="107"/>
      <c r="G195" s="107"/>
    </row>
    <row r="196" spans="1:7" s="99" customFormat="1" ht="15">
      <c r="A196" s="33" t="s">
        <v>366</v>
      </c>
      <c r="B196" s="20" t="s">
        <v>362</v>
      </c>
      <c r="C196" s="20"/>
      <c r="D196" s="110">
        <f>D197</f>
        <v>1521.9850000000001</v>
      </c>
      <c r="E196" s="110">
        <f>E197</f>
        <v>955.585</v>
      </c>
      <c r="F196" s="110">
        <f>F197</f>
        <v>0</v>
      </c>
      <c r="G196" s="110">
        <f>G197</f>
        <v>566.4</v>
      </c>
    </row>
    <row r="197" spans="1:7" s="99" customFormat="1" ht="30.75">
      <c r="A197" s="33" t="s">
        <v>275</v>
      </c>
      <c r="B197" s="20" t="s">
        <v>362</v>
      </c>
      <c r="C197" s="20" t="s">
        <v>274</v>
      </c>
      <c r="D197" s="110">
        <f>955.585+566.4</f>
        <v>1521.9850000000001</v>
      </c>
      <c r="E197" s="107">
        <v>955.585</v>
      </c>
      <c r="F197" s="107"/>
      <c r="G197" s="107">
        <v>566.4</v>
      </c>
    </row>
    <row r="198" spans="1:7" s="99" customFormat="1" ht="15">
      <c r="A198" s="33" t="s">
        <v>371</v>
      </c>
      <c r="B198" s="20" t="s">
        <v>370</v>
      </c>
      <c r="C198" s="20"/>
      <c r="D198" s="110">
        <f>D199</f>
        <v>1178.773</v>
      </c>
      <c r="E198" s="110">
        <f>E199</f>
        <v>178.773</v>
      </c>
      <c r="F198" s="110">
        <f>F199</f>
        <v>0</v>
      </c>
      <c r="G198" s="110">
        <f>G199</f>
        <v>1000</v>
      </c>
    </row>
    <row r="199" spans="1:7" s="99" customFormat="1" ht="30.75">
      <c r="A199" s="33" t="s">
        <v>275</v>
      </c>
      <c r="B199" s="20" t="s">
        <v>370</v>
      </c>
      <c r="C199" s="20" t="s">
        <v>274</v>
      </c>
      <c r="D199" s="110">
        <f>178.773+1000</f>
        <v>1178.773</v>
      </c>
      <c r="E199" s="107">
        <v>178.773</v>
      </c>
      <c r="F199" s="107"/>
      <c r="G199" s="107">
        <v>1000</v>
      </c>
    </row>
    <row r="200" spans="1:7" s="99" customFormat="1" ht="30.75">
      <c r="A200" s="33" t="s">
        <v>374</v>
      </c>
      <c r="B200" s="20" t="s">
        <v>363</v>
      </c>
      <c r="C200" s="20"/>
      <c r="D200" s="110">
        <f>D201</f>
        <v>5720.219</v>
      </c>
      <c r="E200" s="110">
        <f>E201</f>
        <v>5170.219</v>
      </c>
      <c r="F200" s="110">
        <f>F201</f>
        <v>0</v>
      </c>
      <c r="G200" s="110">
        <f>G201</f>
        <v>550</v>
      </c>
    </row>
    <row r="201" spans="1:7" s="99" customFormat="1" ht="30.75">
      <c r="A201" s="33" t="s">
        <v>275</v>
      </c>
      <c r="B201" s="20" t="s">
        <v>363</v>
      </c>
      <c r="C201" s="20" t="s">
        <v>274</v>
      </c>
      <c r="D201" s="110">
        <f>5170.219+550</f>
        <v>5720.219</v>
      </c>
      <c r="E201" s="107">
        <v>5170.219</v>
      </c>
      <c r="F201" s="107"/>
      <c r="G201" s="107">
        <v>550</v>
      </c>
    </row>
    <row r="202" spans="1:7" s="99" customFormat="1" ht="15">
      <c r="A202" s="33" t="s">
        <v>375</v>
      </c>
      <c r="B202" s="20" t="s">
        <v>365</v>
      </c>
      <c r="C202" s="20"/>
      <c r="D202" s="110">
        <f>D203</f>
        <v>326.515</v>
      </c>
      <c r="E202" s="110">
        <f>E203</f>
        <v>326.515</v>
      </c>
      <c r="F202" s="110">
        <f>F203</f>
        <v>0</v>
      </c>
      <c r="G202" s="110">
        <f>G203</f>
        <v>0</v>
      </c>
    </row>
    <row r="203" spans="1:7" s="99" customFormat="1" ht="30.75">
      <c r="A203" s="33" t="s">
        <v>275</v>
      </c>
      <c r="B203" s="20" t="s">
        <v>365</v>
      </c>
      <c r="C203" s="20" t="s">
        <v>274</v>
      </c>
      <c r="D203" s="110">
        <f>196+130.515</f>
        <v>326.515</v>
      </c>
      <c r="E203" s="107">
        <f>130.515+196</f>
        <v>326.515</v>
      </c>
      <c r="F203" s="107"/>
      <c r="G203" s="107"/>
    </row>
    <row r="204" spans="1:7" ht="15" hidden="1">
      <c r="A204" s="33" t="s">
        <v>15</v>
      </c>
      <c r="B204" s="20" t="s">
        <v>13</v>
      </c>
      <c r="C204" s="20"/>
      <c r="D204" s="110">
        <f>D205+D207</f>
        <v>0</v>
      </c>
      <c r="E204" s="104">
        <f>E205+E207</f>
        <v>0</v>
      </c>
      <c r="F204" s="104">
        <f>F205+F207</f>
        <v>0</v>
      </c>
      <c r="G204" s="104">
        <f>G205+G207</f>
        <v>0</v>
      </c>
    </row>
    <row r="205" spans="1:7" ht="46.5" hidden="1">
      <c r="A205" s="33" t="s">
        <v>104</v>
      </c>
      <c r="B205" s="20" t="s">
        <v>103</v>
      </c>
      <c r="C205" s="20"/>
      <c r="D205" s="110">
        <f>D206</f>
        <v>0</v>
      </c>
      <c r="E205" s="104">
        <f>E206</f>
        <v>0</v>
      </c>
      <c r="F205" s="104">
        <f>F206</f>
        <v>0</v>
      </c>
      <c r="G205" s="104">
        <f>G206</f>
        <v>0</v>
      </c>
    </row>
    <row r="206" spans="1:7" ht="30.75" hidden="1">
      <c r="A206" s="33" t="s">
        <v>275</v>
      </c>
      <c r="B206" s="20" t="s">
        <v>103</v>
      </c>
      <c r="C206" s="20" t="s">
        <v>274</v>
      </c>
      <c r="D206" s="110"/>
      <c r="E206" s="107"/>
      <c r="F206" s="107"/>
      <c r="G206" s="107"/>
    </row>
    <row r="207" spans="1:7" ht="46.5" hidden="1">
      <c r="A207" s="33" t="s">
        <v>56</v>
      </c>
      <c r="B207" s="20" t="s">
        <v>102</v>
      </c>
      <c r="C207" s="20"/>
      <c r="D207" s="110">
        <f>D208</f>
        <v>0</v>
      </c>
      <c r="E207" s="104">
        <f>E208</f>
        <v>0</v>
      </c>
      <c r="F207" s="104">
        <f>F208</f>
        <v>0</v>
      </c>
      <c r="G207" s="104">
        <f>G208</f>
        <v>0</v>
      </c>
    </row>
    <row r="208" spans="1:7" ht="15" hidden="1">
      <c r="A208" s="33" t="s">
        <v>219</v>
      </c>
      <c r="B208" s="20" t="s">
        <v>102</v>
      </c>
      <c r="C208" s="20" t="s">
        <v>218</v>
      </c>
      <c r="D208" s="110"/>
      <c r="E208" s="107"/>
      <c r="F208" s="107"/>
      <c r="G208" s="107"/>
    </row>
    <row r="209" spans="1:7" ht="15">
      <c r="A209" s="33" t="s">
        <v>9</v>
      </c>
      <c r="B209" s="20" t="s">
        <v>10</v>
      </c>
      <c r="C209" s="20"/>
      <c r="D209" s="110">
        <f>D210+D214+D216+D212+D219</f>
        <v>9709.439</v>
      </c>
      <c r="E209" s="110">
        <f>E210+E214+E216+E212+E219</f>
        <v>9709.439</v>
      </c>
      <c r="F209" s="110">
        <f>F210+F214+F216+F212+F219</f>
        <v>0</v>
      </c>
      <c r="G209" s="110">
        <f>G210+G214+G216+G212+G219</f>
        <v>0</v>
      </c>
    </row>
    <row r="210" spans="1:7" ht="15" hidden="1">
      <c r="A210" s="16" t="s">
        <v>21</v>
      </c>
      <c r="B210" s="20" t="s">
        <v>214</v>
      </c>
      <c r="C210" s="20"/>
      <c r="D210" s="110">
        <f>D211</f>
        <v>0</v>
      </c>
      <c r="E210" s="104">
        <f>E211</f>
        <v>0</v>
      </c>
      <c r="F210" s="104">
        <f>F211</f>
        <v>0</v>
      </c>
      <c r="G210" s="104">
        <f>G211</f>
        <v>0</v>
      </c>
    </row>
    <row r="211" spans="1:7" ht="15" hidden="1">
      <c r="A211" s="33" t="s">
        <v>219</v>
      </c>
      <c r="B211" s="20" t="s">
        <v>214</v>
      </c>
      <c r="C211" s="20" t="s">
        <v>218</v>
      </c>
      <c r="D211" s="110"/>
      <c r="E211" s="107"/>
      <c r="F211" s="107"/>
      <c r="G211" s="107"/>
    </row>
    <row r="212" spans="1:7" ht="30.75" hidden="1">
      <c r="A212" s="33" t="s">
        <v>114</v>
      </c>
      <c r="B212" s="20" t="s">
        <v>112</v>
      </c>
      <c r="C212" s="20"/>
      <c r="D212" s="110">
        <f>D213</f>
        <v>0</v>
      </c>
      <c r="E212" s="104">
        <f>E213</f>
        <v>0</v>
      </c>
      <c r="F212" s="104">
        <f>F213</f>
        <v>0</v>
      </c>
      <c r="G212" s="104">
        <f>G213</f>
        <v>0</v>
      </c>
    </row>
    <row r="213" spans="1:7" ht="30.75" hidden="1">
      <c r="A213" s="33" t="s">
        <v>235</v>
      </c>
      <c r="B213" s="20" t="s">
        <v>112</v>
      </c>
      <c r="C213" s="20" t="s">
        <v>236</v>
      </c>
      <c r="D213" s="110"/>
      <c r="E213" s="107"/>
      <c r="F213" s="107"/>
      <c r="G213" s="107"/>
    </row>
    <row r="214" spans="1:7" ht="30.75">
      <c r="A214" s="33" t="s">
        <v>60</v>
      </c>
      <c r="B214" s="20" t="s">
        <v>11</v>
      </c>
      <c r="C214" s="20"/>
      <c r="D214" s="110">
        <f>D215</f>
        <v>532.84</v>
      </c>
      <c r="E214" s="104">
        <f>E215</f>
        <v>532.84</v>
      </c>
      <c r="F214" s="104">
        <f>F215</f>
        <v>0</v>
      </c>
      <c r="G214" s="104">
        <f>G215</f>
        <v>0</v>
      </c>
    </row>
    <row r="215" spans="1:7" ht="15">
      <c r="A215" s="33" t="s">
        <v>219</v>
      </c>
      <c r="B215" s="20" t="s">
        <v>11</v>
      </c>
      <c r="C215" s="20" t="s">
        <v>218</v>
      </c>
      <c r="D215" s="110">
        <v>532.84</v>
      </c>
      <c r="E215" s="107">
        <v>532.84</v>
      </c>
      <c r="F215" s="107"/>
      <c r="G215" s="107"/>
    </row>
    <row r="216" spans="1:7" ht="15">
      <c r="A216" s="16" t="s">
        <v>206</v>
      </c>
      <c r="B216" s="17" t="s">
        <v>12</v>
      </c>
      <c r="C216" s="20"/>
      <c r="D216" s="110">
        <f>D217+D218</f>
        <v>932.829</v>
      </c>
      <c r="E216" s="134">
        <f>E217+E218</f>
        <v>932.8290000000001</v>
      </c>
      <c r="F216" s="131">
        <f>F217+F218</f>
        <v>0</v>
      </c>
      <c r="G216" s="131">
        <f>G217+G218</f>
        <v>0</v>
      </c>
    </row>
    <row r="217" spans="1:7" ht="15">
      <c r="A217" s="16" t="s">
        <v>219</v>
      </c>
      <c r="B217" s="7" t="s">
        <v>12</v>
      </c>
      <c r="C217" s="20" t="s">
        <v>218</v>
      </c>
      <c r="D217" s="110">
        <f>-26.868+896.076</f>
        <v>869.208</v>
      </c>
      <c r="E217" s="145">
        <v>896.076</v>
      </c>
      <c r="F217" s="135"/>
      <c r="G217" s="135">
        <v>-26.868</v>
      </c>
    </row>
    <row r="218" spans="1:7" ht="15">
      <c r="A218" s="16" t="s">
        <v>220</v>
      </c>
      <c r="B218" s="7" t="s">
        <v>12</v>
      </c>
      <c r="C218" s="20" t="s">
        <v>221</v>
      </c>
      <c r="D218" s="110">
        <f>26.868+36.753</f>
        <v>63.620999999999995</v>
      </c>
      <c r="E218" s="133">
        <v>36.753</v>
      </c>
      <c r="F218" s="133"/>
      <c r="G218" s="133">
        <v>26.868</v>
      </c>
    </row>
    <row r="219" spans="1:7" s="99" customFormat="1" ht="15">
      <c r="A219" s="16" t="s">
        <v>325</v>
      </c>
      <c r="B219" s="7" t="s">
        <v>324</v>
      </c>
      <c r="C219" s="20"/>
      <c r="D219" s="110">
        <f>D220</f>
        <v>8243.77</v>
      </c>
      <c r="E219" s="110">
        <f>E220</f>
        <v>8243.77</v>
      </c>
      <c r="F219" s="110">
        <f>F220</f>
        <v>0</v>
      </c>
      <c r="G219" s="110">
        <f>G220</f>
        <v>0</v>
      </c>
    </row>
    <row r="220" spans="1:7" s="99" customFormat="1" ht="15">
      <c r="A220" s="21" t="s">
        <v>220</v>
      </c>
      <c r="B220" s="23" t="s">
        <v>324</v>
      </c>
      <c r="C220" s="24" t="s">
        <v>221</v>
      </c>
      <c r="D220" s="111">
        <v>8243.77</v>
      </c>
      <c r="E220" s="146">
        <v>8243.77</v>
      </c>
      <c r="F220" s="146"/>
      <c r="G220" s="146"/>
    </row>
    <row r="221" spans="1:4" ht="15">
      <c r="A221" s="8"/>
      <c r="B221" s="7"/>
      <c r="C221" s="7"/>
      <c r="D221" s="71"/>
    </row>
    <row r="222" ht="15">
      <c r="D222" s="44"/>
    </row>
    <row r="223" spans="1:6" s="5" customFormat="1" ht="15.75" customHeight="1">
      <c r="A223" s="176" t="s">
        <v>116</v>
      </c>
      <c r="B223" s="176"/>
      <c r="C223" s="176"/>
      <c r="D223" s="176"/>
      <c r="E223" s="8"/>
      <c r="F223" s="8"/>
    </row>
    <row r="224" ht="15">
      <c r="D224" s="44"/>
    </row>
    <row r="225" ht="15">
      <c r="D225" s="44"/>
    </row>
    <row r="226" ht="15">
      <c r="D226" s="44"/>
    </row>
    <row r="227" ht="15">
      <c r="D227" s="44"/>
    </row>
    <row r="228" ht="15">
      <c r="D228" s="44"/>
    </row>
    <row r="229" ht="15">
      <c r="D229" s="44"/>
    </row>
    <row r="230" ht="15">
      <c r="D230" s="44"/>
    </row>
    <row r="231" ht="15">
      <c r="D231" s="44"/>
    </row>
    <row r="232" ht="15">
      <c r="D232" s="44"/>
    </row>
    <row r="233" ht="15">
      <c r="D233" s="44"/>
    </row>
    <row r="234" ht="15">
      <c r="D234" s="44"/>
    </row>
    <row r="235" ht="15">
      <c r="D235" s="44"/>
    </row>
    <row r="236" ht="15">
      <c r="D236" s="44"/>
    </row>
    <row r="237" ht="15">
      <c r="D237" s="44"/>
    </row>
    <row r="238" ht="15">
      <c r="D238" s="44"/>
    </row>
    <row r="239" ht="15">
      <c r="D239" s="44"/>
    </row>
    <row r="240" ht="15">
      <c r="D240" s="44"/>
    </row>
    <row r="241" ht="15">
      <c r="D241" s="44"/>
    </row>
    <row r="242" ht="15">
      <c r="D242" s="44"/>
    </row>
    <row r="243" ht="15">
      <c r="D243" s="44"/>
    </row>
    <row r="244" ht="15">
      <c r="D244" s="44"/>
    </row>
    <row r="245" ht="15">
      <c r="D245" s="44"/>
    </row>
    <row r="246" ht="15">
      <c r="D246" s="44"/>
    </row>
    <row r="247" ht="15">
      <c r="D247" s="44"/>
    </row>
    <row r="248" ht="15">
      <c r="D248" s="44"/>
    </row>
    <row r="249" ht="15">
      <c r="D249" s="44"/>
    </row>
    <row r="250" ht="15">
      <c r="D250" s="44"/>
    </row>
    <row r="251" ht="15">
      <c r="D251" s="44"/>
    </row>
    <row r="252" ht="15">
      <c r="D252" s="44"/>
    </row>
    <row r="253" ht="15">
      <c r="D253" s="44"/>
    </row>
    <row r="254" ht="15">
      <c r="D254" s="44"/>
    </row>
    <row r="255" ht="15">
      <c r="D255" s="44"/>
    </row>
    <row r="256" ht="15">
      <c r="D256" s="44"/>
    </row>
    <row r="257" ht="15">
      <c r="D257" s="44"/>
    </row>
    <row r="258" ht="15">
      <c r="D258" s="44"/>
    </row>
    <row r="259" ht="15">
      <c r="D259" s="44"/>
    </row>
    <row r="260" ht="15">
      <c r="D260" s="44"/>
    </row>
    <row r="261" ht="15">
      <c r="D261" s="44"/>
    </row>
    <row r="262" ht="15">
      <c r="D262" s="44"/>
    </row>
    <row r="263" ht="15">
      <c r="D263" s="44"/>
    </row>
    <row r="264" ht="15">
      <c r="D264" s="44"/>
    </row>
    <row r="265" ht="15">
      <c r="D265" s="44"/>
    </row>
    <row r="266" ht="15">
      <c r="D266" s="44"/>
    </row>
    <row r="267" ht="15">
      <c r="D267" s="44"/>
    </row>
    <row r="268" ht="15">
      <c r="D268" s="44"/>
    </row>
    <row r="269" ht="15">
      <c r="D269" s="44"/>
    </row>
    <row r="270" ht="15">
      <c r="D270" s="44"/>
    </row>
    <row r="271" ht="15">
      <c r="D271" s="44"/>
    </row>
    <row r="272" ht="15">
      <c r="D272" s="44"/>
    </row>
    <row r="273" ht="15">
      <c r="D273" s="44"/>
    </row>
    <row r="274" ht="15">
      <c r="D274" s="44"/>
    </row>
    <row r="275" ht="15">
      <c r="D275" s="44"/>
    </row>
    <row r="276" ht="15">
      <c r="D276" s="44"/>
    </row>
    <row r="277" ht="15">
      <c r="D277" s="44"/>
    </row>
    <row r="278" ht="15">
      <c r="D278" s="44"/>
    </row>
    <row r="279" ht="15">
      <c r="D279" s="44"/>
    </row>
    <row r="280" ht="15">
      <c r="D280" s="44"/>
    </row>
    <row r="281" ht="15">
      <c r="D281" s="44"/>
    </row>
    <row r="282" ht="15">
      <c r="D282" s="44"/>
    </row>
    <row r="283" ht="15">
      <c r="D283" s="44"/>
    </row>
    <row r="284" ht="15">
      <c r="D284" s="44"/>
    </row>
    <row r="285" ht="15">
      <c r="D285" s="44"/>
    </row>
    <row r="286" ht="15">
      <c r="D286" s="44"/>
    </row>
    <row r="287" ht="15">
      <c r="D287" s="44"/>
    </row>
    <row r="288" ht="15">
      <c r="D288" s="44"/>
    </row>
    <row r="289" ht="15">
      <c r="D289" s="44"/>
    </row>
    <row r="290" ht="15">
      <c r="D290" s="44"/>
    </row>
    <row r="291" ht="15">
      <c r="D291" s="44"/>
    </row>
    <row r="292" ht="15">
      <c r="D292" s="44"/>
    </row>
    <row r="293" ht="15">
      <c r="D293" s="44"/>
    </row>
    <row r="294" ht="15">
      <c r="D294" s="44"/>
    </row>
    <row r="295" ht="15">
      <c r="D295" s="44"/>
    </row>
    <row r="296" ht="15">
      <c r="D296" s="44"/>
    </row>
    <row r="297" ht="15">
      <c r="D297" s="44"/>
    </row>
    <row r="298" ht="15">
      <c r="D298" s="44"/>
    </row>
    <row r="299" ht="15"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</sheetData>
  <sheetProtection/>
  <mergeCells count="9">
    <mergeCell ref="A5:D5"/>
    <mergeCell ref="A223:D223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8"/>
  <sheetViews>
    <sheetView zoomScale="85" zoomScaleNormal="85" zoomScalePageLayoutView="0" workbookViewId="0" topLeftCell="A397">
      <selection activeCell="A403" sqref="A403"/>
    </sheetView>
  </sheetViews>
  <sheetFormatPr defaultColWidth="9.125" defaultRowHeight="12.75"/>
  <cols>
    <col min="1" max="1" width="74.625" style="45" customWidth="1"/>
    <col min="2" max="2" width="5.50390625" style="46" customWidth="1"/>
    <col min="3" max="3" width="8.375" style="46" customWidth="1"/>
    <col min="4" max="4" width="9.875" style="46" customWidth="1"/>
    <col min="5" max="5" width="6.125" style="46" customWidth="1"/>
    <col min="6" max="6" width="13.625" style="97" customWidth="1"/>
    <col min="7" max="7" width="12.375" style="45" hidden="1" customWidth="1"/>
    <col min="8" max="8" width="11.75390625" style="45" hidden="1" customWidth="1"/>
    <col min="9" max="9" width="14.125" style="45" hidden="1" customWidth="1"/>
    <col min="10" max="16384" width="9.125" style="45" customWidth="1"/>
  </cols>
  <sheetData>
    <row r="1" spans="1:6" ht="15">
      <c r="A1" s="177" t="s">
        <v>356</v>
      </c>
      <c r="B1" s="177"/>
      <c r="C1" s="177"/>
      <c r="D1" s="177"/>
      <c r="E1" s="177"/>
      <c r="F1" s="177"/>
    </row>
    <row r="2" spans="1:6" ht="15">
      <c r="A2" s="177" t="s">
        <v>94</v>
      </c>
      <c r="B2" s="177"/>
      <c r="C2" s="177"/>
      <c r="D2" s="177"/>
      <c r="E2" s="177"/>
      <c r="F2" s="177"/>
    </row>
    <row r="3" spans="1:6" ht="15">
      <c r="A3" s="177" t="s">
        <v>95</v>
      </c>
      <c r="B3" s="177"/>
      <c r="C3" s="177"/>
      <c r="D3" s="177"/>
      <c r="E3" s="177"/>
      <c r="F3" s="177"/>
    </row>
    <row r="4" spans="1:6" ht="15">
      <c r="A4" s="177" t="s">
        <v>96</v>
      </c>
      <c r="B4" s="177"/>
      <c r="C4" s="177"/>
      <c r="D4" s="177"/>
      <c r="E4" s="177"/>
      <c r="F4" s="177"/>
    </row>
    <row r="5" spans="1:6" ht="15">
      <c r="A5" s="177" t="s">
        <v>355</v>
      </c>
      <c r="B5" s="177"/>
      <c r="C5" s="177"/>
      <c r="D5" s="177"/>
      <c r="E5" s="177"/>
      <c r="F5" s="177"/>
    </row>
    <row r="6" ht="8.25" customHeight="1"/>
    <row r="7" spans="1:6" ht="15">
      <c r="A7" s="178" t="s">
        <v>348</v>
      </c>
      <c r="B7" s="178"/>
      <c r="C7" s="178"/>
      <c r="D7" s="178"/>
      <c r="E7" s="178"/>
      <c r="F7" s="178"/>
    </row>
    <row r="8" spans="1:6" ht="15">
      <c r="A8" s="178" t="s">
        <v>115</v>
      </c>
      <c r="B8" s="178"/>
      <c r="C8" s="178"/>
      <c r="D8" s="178"/>
      <c r="E8" s="178"/>
      <c r="F8" s="178"/>
    </row>
    <row r="9" spans="5:6" ht="15.75" thickBot="1">
      <c r="E9" s="179" t="s">
        <v>91</v>
      </c>
      <c r="F9" s="180"/>
    </row>
    <row r="10" spans="1:9" s="46" customFormat="1" ht="30.75">
      <c r="A10" s="72" t="s">
        <v>47</v>
      </c>
      <c r="B10" s="72" t="s">
        <v>186</v>
      </c>
      <c r="C10" s="72" t="s">
        <v>168</v>
      </c>
      <c r="D10" s="73" t="s">
        <v>29</v>
      </c>
      <c r="E10" s="72" t="s">
        <v>30</v>
      </c>
      <c r="F10" s="74" t="s">
        <v>224</v>
      </c>
      <c r="G10" s="103" t="s">
        <v>318</v>
      </c>
      <c r="H10" s="103" t="s">
        <v>319</v>
      </c>
      <c r="I10" s="103" t="s">
        <v>320</v>
      </c>
    </row>
    <row r="11" spans="1:9" s="46" customFormat="1" ht="15">
      <c r="A11" s="75">
        <v>1</v>
      </c>
      <c r="B11" s="75">
        <v>2</v>
      </c>
      <c r="C11" s="75">
        <v>3</v>
      </c>
      <c r="D11" s="76">
        <v>4</v>
      </c>
      <c r="E11" s="75">
        <v>5</v>
      </c>
      <c r="F11" s="77">
        <v>6</v>
      </c>
      <c r="G11" s="103"/>
      <c r="H11" s="103"/>
      <c r="I11" s="103"/>
    </row>
    <row r="12" spans="1:9" s="49" customFormat="1" ht="30.75">
      <c r="A12" s="59" t="s">
        <v>207</v>
      </c>
      <c r="B12" s="70">
        <v>706</v>
      </c>
      <c r="C12" s="48"/>
      <c r="D12" s="48"/>
      <c r="E12" s="48"/>
      <c r="F12" s="113">
        <f>F13+F58+F124+F158+F47+F92+F52+F167+F152</f>
        <v>30348.855</v>
      </c>
      <c r="G12" s="113">
        <f>G13+G58+G124+G158+G47+G92+G52+G167+G152</f>
        <v>30348.855</v>
      </c>
      <c r="H12" s="113">
        <f>H13+H58+H124+H158+H47+H92+H52+H167+H152</f>
        <v>0</v>
      </c>
      <c r="I12" s="113">
        <f>I13+I58+I124+I158+I47+I92+I52+I167+I152</f>
        <v>0</v>
      </c>
    </row>
    <row r="13" spans="1:9" s="80" customFormat="1" ht="15">
      <c r="A13" s="78" t="s">
        <v>171</v>
      </c>
      <c r="B13" s="79">
        <v>706</v>
      </c>
      <c r="C13" s="60" t="s">
        <v>35</v>
      </c>
      <c r="D13" s="60"/>
      <c r="E13" s="60"/>
      <c r="F13" s="115">
        <f>F14+F22+F27</f>
        <v>9709.439</v>
      </c>
      <c r="G13" s="116">
        <f>G14+G22+G27</f>
        <v>9709.439</v>
      </c>
      <c r="H13" s="116">
        <f>H14+H22+H27</f>
        <v>0</v>
      </c>
      <c r="I13" s="116">
        <f>I14+I22+I27</f>
        <v>0</v>
      </c>
    </row>
    <row r="14" spans="1:9" ht="46.5" hidden="1">
      <c r="A14" s="55" t="s">
        <v>81</v>
      </c>
      <c r="B14" s="79">
        <v>706</v>
      </c>
      <c r="C14" s="54" t="s">
        <v>172</v>
      </c>
      <c r="D14" s="54"/>
      <c r="E14" s="54"/>
      <c r="F14" s="117">
        <f>F15</f>
        <v>0</v>
      </c>
      <c r="G14" s="118">
        <f>G15</f>
        <v>0</v>
      </c>
      <c r="H14" s="118">
        <f>H15</f>
        <v>0</v>
      </c>
      <c r="I14" s="118">
        <f>I15</f>
        <v>0</v>
      </c>
    </row>
    <row r="15" spans="1:9" ht="30.75" hidden="1">
      <c r="A15" s="33" t="s">
        <v>142</v>
      </c>
      <c r="B15" s="79">
        <v>706</v>
      </c>
      <c r="C15" s="54" t="s">
        <v>172</v>
      </c>
      <c r="D15" s="20" t="s">
        <v>276</v>
      </c>
      <c r="E15" s="54"/>
      <c r="F15" s="117">
        <f>F16+F20</f>
        <v>0</v>
      </c>
      <c r="G15" s="118">
        <f>G16+G20</f>
        <v>0</v>
      </c>
      <c r="H15" s="118">
        <f>H16+H20</f>
        <v>0</v>
      </c>
      <c r="I15" s="118">
        <f>I16+I20</f>
        <v>0</v>
      </c>
    </row>
    <row r="16" spans="1:9" ht="15" hidden="1">
      <c r="A16" s="55" t="s">
        <v>173</v>
      </c>
      <c r="B16" s="79">
        <v>706</v>
      </c>
      <c r="C16" s="54" t="s">
        <v>172</v>
      </c>
      <c r="D16" s="54" t="s">
        <v>143</v>
      </c>
      <c r="E16" s="54"/>
      <c r="F16" s="117">
        <f>F17+F18+F19</f>
        <v>0</v>
      </c>
      <c r="G16" s="118">
        <f>G17+G18+G19</f>
        <v>0</v>
      </c>
      <c r="H16" s="118">
        <f>H17+H18+H19</f>
        <v>0</v>
      </c>
      <c r="I16" s="118">
        <f>I17+I18+I19</f>
        <v>0</v>
      </c>
    </row>
    <row r="17" spans="1:9" ht="62.25" hidden="1">
      <c r="A17" s="55" t="s">
        <v>216</v>
      </c>
      <c r="B17" s="79">
        <v>706</v>
      </c>
      <c r="C17" s="54" t="s">
        <v>172</v>
      </c>
      <c r="D17" s="54" t="s">
        <v>143</v>
      </c>
      <c r="E17" s="54" t="s">
        <v>217</v>
      </c>
      <c r="F17" s="117"/>
      <c r="G17" s="119"/>
      <c r="H17" s="119"/>
      <c r="I17" s="119"/>
    </row>
    <row r="18" spans="1:9" ht="30.75" hidden="1">
      <c r="A18" s="55" t="s">
        <v>219</v>
      </c>
      <c r="B18" s="79">
        <v>706</v>
      </c>
      <c r="C18" s="54" t="s">
        <v>172</v>
      </c>
      <c r="D18" s="54" t="s">
        <v>143</v>
      </c>
      <c r="E18" s="54" t="s">
        <v>218</v>
      </c>
      <c r="F18" s="117"/>
      <c r="G18" s="119"/>
      <c r="H18" s="119"/>
      <c r="I18" s="119"/>
    </row>
    <row r="19" spans="1:9" ht="25.5" customHeight="1" hidden="1">
      <c r="A19" s="55" t="s">
        <v>220</v>
      </c>
      <c r="B19" s="79">
        <v>706</v>
      </c>
      <c r="C19" s="54" t="s">
        <v>172</v>
      </c>
      <c r="D19" s="54" t="s">
        <v>143</v>
      </c>
      <c r="E19" s="54" t="s">
        <v>221</v>
      </c>
      <c r="F19" s="117"/>
      <c r="G19" s="119"/>
      <c r="H19" s="119"/>
      <c r="I19" s="119"/>
    </row>
    <row r="20" spans="1:9" ht="30.75" hidden="1">
      <c r="A20" s="55" t="s">
        <v>196</v>
      </c>
      <c r="B20" s="79">
        <v>706</v>
      </c>
      <c r="C20" s="54" t="s">
        <v>172</v>
      </c>
      <c r="D20" s="54" t="s">
        <v>144</v>
      </c>
      <c r="E20" s="54"/>
      <c r="F20" s="117">
        <f>F21</f>
        <v>0</v>
      </c>
      <c r="G20" s="118">
        <f>G21</f>
        <v>0</v>
      </c>
      <c r="H20" s="118">
        <f>H21</f>
        <v>0</v>
      </c>
      <c r="I20" s="118">
        <f>I21</f>
        <v>0</v>
      </c>
    </row>
    <row r="21" spans="1:9" ht="62.25" hidden="1">
      <c r="A21" s="55" t="s">
        <v>216</v>
      </c>
      <c r="B21" s="79">
        <v>706</v>
      </c>
      <c r="C21" s="54" t="s">
        <v>172</v>
      </c>
      <c r="D21" s="54" t="s">
        <v>144</v>
      </c>
      <c r="E21" s="54" t="s">
        <v>217</v>
      </c>
      <c r="F21" s="117"/>
      <c r="G21" s="119"/>
      <c r="H21" s="119"/>
      <c r="I21" s="119"/>
    </row>
    <row r="22" spans="1:9" ht="15" hidden="1">
      <c r="A22" s="55" t="s">
        <v>45</v>
      </c>
      <c r="B22" s="79">
        <v>706</v>
      </c>
      <c r="C22" s="54" t="s">
        <v>149</v>
      </c>
      <c r="D22" s="54"/>
      <c r="E22" s="54"/>
      <c r="F22" s="117">
        <f>F25</f>
        <v>0</v>
      </c>
      <c r="G22" s="118">
        <f>G25</f>
        <v>0</v>
      </c>
      <c r="H22" s="118">
        <f>H25</f>
        <v>0</v>
      </c>
      <c r="I22" s="118">
        <f>I25</f>
        <v>0</v>
      </c>
    </row>
    <row r="23" spans="1:9" ht="30.75" hidden="1">
      <c r="A23" s="33" t="s">
        <v>132</v>
      </c>
      <c r="B23" s="30">
        <v>706</v>
      </c>
      <c r="C23" s="20" t="s">
        <v>149</v>
      </c>
      <c r="D23" s="20" t="s">
        <v>244</v>
      </c>
      <c r="E23" s="54"/>
      <c r="F23" s="117">
        <f>F25</f>
        <v>0</v>
      </c>
      <c r="G23" s="118">
        <f>G25</f>
        <v>0</v>
      </c>
      <c r="H23" s="118">
        <f>H25</f>
        <v>0</v>
      </c>
      <c r="I23" s="118">
        <f>I25</f>
        <v>0</v>
      </c>
    </row>
    <row r="24" spans="1:9" ht="30.75" hidden="1">
      <c r="A24" s="33" t="s">
        <v>133</v>
      </c>
      <c r="B24" s="79">
        <v>706</v>
      </c>
      <c r="C24" s="54" t="s">
        <v>149</v>
      </c>
      <c r="D24" s="20" t="s">
        <v>134</v>
      </c>
      <c r="E24" s="54"/>
      <c r="F24" s="117">
        <f>F25</f>
        <v>0</v>
      </c>
      <c r="G24" s="118">
        <f aca="true" t="shared" si="0" ref="G24:I25">G25</f>
        <v>0</v>
      </c>
      <c r="H24" s="118">
        <f t="shared" si="0"/>
        <v>0</v>
      </c>
      <c r="I24" s="118">
        <f t="shared" si="0"/>
        <v>0</v>
      </c>
    </row>
    <row r="25" spans="1:9" ht="15" hidden="1">
      <c r="A25" s="55" t="s">
        <v>163</v>
      </c>
      <c r="B25" s="79">
        <v>706</v>
      </c>
      <c r="C25" s="54" t="s">
        <v>149</v>
      </c>
      <c r="D25" s="54" t="s">
        <v>136</v>
      </c>
      <c r="E25" s="54"/>
      <c r="F25" s="117">
        <f>F26</f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</row>
    <row r="26" spans="1:9" ht="15" hidden="1">
      <c r="A26" s="55" t="s">
        <v>220</v>
      </c>
      <c r="B26" s="79">
        <v>706</v>
      </c>
      <c r="C26" s="54" t="s">
        <v>149</v>
      </c>
      <c r="D26" s="54" t="s">
        <v>136</v>
      </c>
      <c r="E26" s="54" t="s">
        <v>221</v>
      </c>
      <c r="F26" s="117"/>
      <c r="G26" s="119"/>
      <c r="H26" s="119"/>
      <c r="I26" s="119"/>
    </row>
    <row r="27" spans="1:9" ht="15">
      <c r="A27" s="55" t="s">
        <v>57</v>
      </c>
      <c r="B27" s="79">
        <v>706</v>
      </c>
      <c r="C27" s="54" t="s">
        <v>150</v>
      </c>
      <c r="D27" s="54"/>
      <c r="E27" s="54"/>
      <c r="F27" s="117">
        <f>F32+F28+F38</f>
        <v>9709.439</v>
      </c>
      <c r="G27" s="118">
        <f>G32+G28+G38</f>
        <v>9709.439</v>
      </c>
      <c r="H27" s="118">
        <f>H32+H28+H38</f>
        <v>0</v>
      </c>
      <c r="I27" s="118">
        <f>I32+I28+I38</f>
        <v>0</v>
      </c>
    </row>
    <row r="28" spans="1:9" ht="46.5" hidden="1">
      <c r="A28" s="55" t="s">
        <v>127</v>
      </c>
      <c r="B28" s="79">
        <v>706</v>
      </c>
      <c r="C28" s="54" t="s">
        <v>150</v>
      </c>
      <c r="D28" s="54" t="s">
        <v>245</v>
      </c>
      <c r="E28" s="54"/>
      <c r="F28" s="117">
        <f>F29</f>
        <v>0</v>
      </c>
      <c r="G28" s="118">
        <f>G29</f>
        <v>0</v>
      </c>
      <c r="H28" s="118">
        <f>H29</f>
        <v>0</v>
      </c>
      <c r="I28" s="118">
        <f>I29</f>
        <v>0</v>
      </c>
    </row>
    <row r="29" spans="1:9" ht="30.75" hidden="1">
      <c r="A29" s="55" t="s">
        <v>54</v>
      </c>
      <c r="B29" s="79">
        <v>706</v>
      </c>
      <c r="C29" s="54" t="s">
        <v>150</v>
      </c>
      <c r="D29" s="54" t="s">
        <v>225</v>
      </c>
      <c r="E29" s="54"/>
      <c r="F29" s="117">
        <f>F30+F31</f>
        <v>0</v>
      </c>
      <c r="G29" s="118">
        <f>G30+G31</f>
        <v>0</v>
      </c>
      <c r="H29" s="118">
        <f>H30+H31</f>
        <v>0</v>
      </c>
      <c r="I29" s="118">
        <f>I30+I31</f>
        <v>0</v>
      </c>
    </row>
    <row r="30" spans="1:9" ht="62.25" hidden="1">
      <c r="A30" s="55" t="s">
        <v>216</v>
      </c>
      <c r="B30" s="79">
        <v>706</v>
      </c>
      <c r="C30" s="54" t="s">
        <v>150</v>
      </c>
      <c r="D30" s="54" t="s">
        <v>225</v>
      </c>
      <c r="E30" s="54" t="s">
        <v>217</v>
      </c>
      <c r="F30" s="117"/>
      <c r="G30" s="119"/>
      <c r="H30" s="119"/>
      <c r="I30" s="119"/>
    </row>
    <row r="31" spans="1:9" ht="30.75" hidden="1">
      <c r="A31" s="55" t="s">
        <v>219</v>
      </c>
      <c r="B31" s="79">
        <v>706</v>
      </c>
      <c r="C31" s="54" t="s">
        <v>150</v>
      </c>
      <c r="D31" s="54" t="s">
        <v>225</v>
      </c>
      <c r="E31" s="54" t="s">
        <v>218</v>
      </c>
      <c r="F31" s="117"/>
      <c r="G31" s="119"/>
      <c r="H31" s="119"/>
      <c r="I31" s="119"/>
    </row>
    <row r="32" spans="1:9" ht="53.25" customHeight="1" hidden="1">
      <c r="A32" s="33" t="s">
        <v>142</v>
      </c>
      <c r="B32" s="79">
        <v>706</v>
      </c>
      <c r="C32" s="54" t="s">
        <v>150</v>
      </c>
      <c r="D32" s="54" t="s">
        <v>276</v>
      </c>
      <c r="E32" s="54"/>
      <c r="F32" s="117">
        <f>F33+F35</f>
        <v>0</v>
      </c>
      <c r="G32" s="118">
        <f>G33+G35</f>
        <v>0</v>
      </c>
      <c r="H32" s="118">
        <f>H33+H35</f>
        <v>0</v>
      </c>
      <c r="I32" s="118">
        <f>I33+I35</f>
        <v>0</v>
      </c>
    </row>
    <row r="33" spans="1:9" ht="46.5" hidden="1">
      <c r="A33" s="55" t="s">
        <v>117</v>
      </c>
      <c r="B33" s="79">
        <v>706</v>
      </c>
      <c r="C33" s="54" t="s">
        <v>150</v>
      </c>
      <c r="D33" s="54" t="s">
        <v>146</v>
      </c>
      <c r="E33" s="54"/>
      <c r="F33" s="117">
        <f>F34</f>
        <v>0</v>
      </c>
      <c r="G33" s="118">
        <f>G34</f>
        <v>0</v>
      </c>
      <c r="H33" s="118">
        <f>H34</f>
        <v>0</v>
      </c>
      <c r="I33" s="118">
        <f>I34</f>
        <v>0</v>
      </c>
    </row>
    <row r="34" spans="1:9" ht="72.75" customHeight="1" hidden="1">
      <c r="A34" s="55" t="s">
        <v>216</v>
      </c>
      <c r="B34" s="79">
        <v>706</v>
      </c>
      <c r="C34" s="54" t="s">
        <v>150</v>
      </c>
      <c r="D34" s="54" t="s">
        <v>146</v>
      </c>
      <c r="E34" s="54" t="s">
        <v>217</v>
      </c>
      <c r="F34" s="117"/>
      <c r="G34" s="119"/>
      <c r="H34" s="119"/>
      <c r="I34" s="119"/>
    </row>
    <row r="35" spans="1:9" ht="30.75" hidden="1">
      <c r="A35" s="55" t="s">
        <v>118</v>
      </c>
      <c r="B35" s="79">
        <v>706</v>
      </c>
      <c r="C35" s="54" t="s">
        <v>150</v>
      </c>
      <c r="D35" s="54" t="s">
        <v>147</v>
      </c>
      <c r="E35" s="54"/>
      <c r="F35" s="117">
        <f>F36+F37</f>
        <v>0</v>
      </c>
      <c r="G35" s="118">
        <f>G36+G37</f>
        <v>0</v>
      </c>
      <c r="H35" s="118">
        <f>H36+H37</f>
        <v>0</v>
      </c>
      <c r="I35" s="118">
        <f>I36+I37</f>
        <v>0</v>
      </c>
    </row>
    <row r="36" spans="1:9" ht="62.25" hidden="1">
      <c r="A36" s="55" t="s">
        <v>216</v>
      </c>
      <c r="B36" s="79">
        <v>706</v>
      </c>
      <c r="C36" s="54" t="s">
        <v>150</v>
      </c>
      <c r="D36" s="54" t="s">
        <v>147</v>
      </c>
      <c r="E36" s="54" t="s">
        <v>217</v>
      </c>
      <c r="F36" s="117"/>
      <c r="G36" s="119"/>
      <c r="H36" s="119"/>
      <c r="I36" s="119"/>
    </row>
    <row r="37" spans="1:9" s="49" customFormat="1" ht="48.75" customHeight="1" hidden="1">
      <c r="A37" s="55" t="s">
        <v>219</v>
      </c>
      <c r="B37" s="79">
        <v>706</v>
      </c>
      <c r="C37" s="54" t="s">
        <v>150</v>
      </c>
      <c r="D37" s="54" t="s">
        <v>147</v>
      </c>
      <c r="E37" s="54" t="s">
        <v>218</v>
      </c>
      <c r="F37" s="117"/>
      <c r="G37" s="120"/>
      <c r="H37" s="120"/>
      <c r="I37" s="120"/>
    </row>
    <row r="38" spans="1:9" s="49" customFormat="1" ht="64.5" customHeight="1">
      <c r="A38" s="33" t="s">
        <v>8</v>
      </c>
      <c r="B38" s="79">
        <v>706</v>
      </c>
      <c r="C38" s="54" t="s">
        <v>150</v>
      </c>
      <c r="D38" s="20" t="s">
        <v>5</v>
      </c>
      <c r="E38" s="20"/>
      <c r="F38" s="110">
        <f>F39</f>
        <v>9709.439</v>
      </c>
      <c r="G38" s="104">
        <f>G39</f>
        <v>9709.439</v>
      </c>
      <c r="H38" s="104">
        <f>H39</f>
        <v>0</v>
      </c>
      <c r="I38" s="104">
        <f>I39</f>
        <v>0</v>
      </c>
    </row>
    <row r="39" spans="1:9" s="49" customFormat="1" ht="30.75">
      <c r="A39" s="55" t="s">
        <v>9</v>
      </c>
      <c r="B39" s="79">
        <v>706</v>
      </c>
      <c r="C39" s="54" t="s">
        <v>150</v>
      </c>
      <c r="D39" s="20" t="s">
        <v>10</v>
      </c>
      <c r="E39" s="54"/>
      <c r="F39" s="117">
        <f>F40+F42+F45</f>
        <v>9709.439</v>
      </c>
      <c r="G39" s="117">
        <f>G40+G42+G45</f>
        <v>9709.439</v>
      </c>
      <c r="H39" s="117">
        <f>H40+H42+H45</f>
        <v>0</v>
      </c>
      <c r="I39" s="117">
        <f>I40+I42+I45</f>
        <v>0</v>
      </c>
    </row>
    <row r="40" spans="1:9" s="49" customFormat="1" ht="30.75">
      <c r="A40" s="55" t="s">
        <v>223</v>
      </c>
      <c r="B40" s="79">
        <v>706</v>
      </c>
      <c r="C40" s="54" t="s">
        <v>150</v>
      </c>
      <c r="D40" s="54" t="s">
        <v>11</v>
      </c>
      <c r="E40" s="54"/>
      <c r="F40" s="117">
        <f>F41</f>
        <v>532.84</v>
      </c>
      <c r="G40" s="118">
        <f>G41</f>
        <v>532.84</v>
      </c>
      <c r="H40" s="118">
        <f>H41</f>
        <v>0</v>
      </c>
      <c r="I40" s="118">
        <f>I41</f>
        <v>0</v>
      </c>
    </row>
    <row r="41" spans="1:9" s="49" customFormat="1" ht="20.25" customHeight="1">
      <c r="A41" s="55" t="s">
        <v>219</v>
      </c>
      <c r="B41" s="79">
        <v>706</v>
      </c>
      <c r="C41" s="54" t="s">
        <v>150</v>
      </c>
      <c r="D41" s="54" t="s">
        <v>11</v>
      </c>
      <c r="E41" s="54" t="s">
        <v>218</v>
      </c>
      <c r="F41" s="117">
        <v>532.84</v>
      </c>
      <c r="G41" s="107">
        <v>532.84</v>
      </c>
      <c r="H41" s="120"/>
      <c r="I41" s="120"/>
    </row>
    <row r="42" spans="1:9" s="49" customFormat="1" ht="15">
      <c r="A42" s="55" t="s">
        <v>206</v>
      </c>
      <c r="B42" s="79">
        <v>706</v>
      </c>
      <c r="C42" s="54" t="s">
        <v>150</v>
      </c>
      <c r="D42" s="54" t="s">
        <v>12</v>
      </c>
      <c r="E42" s="54"/>
      <c r="F42" s="117">
        <f>F43+F44</f>
        <v>932.829</v>
      </c>
      <c r="G42" s="117">
        <f>G43+G44</f>
        <v>932.8290000000001</v>
      </c>
      <c r="H42" s="117">
        <f>H43+H44</f>
        <v>0</v>
      </c>
      <c r="I42" s="117">
        <f>I43+I44</f>
        <v>0</v>
      </c>
    </row>
    <row r="43" spans="1:9" s="49" customFormat="1" ht="19.5" customHeight="1">
      <c r="A43" s="55" t="s">
        <v>219</v>
      </c>
      <c r="B43" s="79">
        <v>706</v>
      </c>
      <c r="C43" s="54" t="s">
        <v>150</v>
      </c>
      <c r="D43" s="54" t="s">
        <v>12</v>
      </c>
      <c r="E43" s="54" t="s">
        <v>218</v>
      </c>
      <c r="F43" s="117">
        <f>-26.868+896.076</f>
        <v>869.208</v>
      </c>
      <c r="G43" s="107">
        <v>896.076</v>
      </c>
      <c r="H43" s="120"/>
      <c r="I43" s="107">
        <v>-26.868</v>
      </c>
    </row>
    <row r="44" spans="1:9" s="49" customFormat="1" ht="15">
      <c r="A44" s="55" t="s">
        <v>220</v>
      </c>
      <c r="B44" s="79">
        <v>706</v>
      </c>
      <c r="C44" s="54" t="s">
        <v>150</v>
      </c>
      <c r="D44" s="54" t="s">
        <v>12</v>
      </c>
      <c r="E44" s="54" t="s">
        <v>221</v>
      </c>
      <c r="F44" s="117">
        <f>26.868+36.753</f>
        <v>63.620999999999995</v>
      </c>
      <c r="G44" s="107">
        <v>36.753</v>
      </c>
      <c r="H44" s="120"/>
      <c r="I44" s="107">
        <v>26.868</v>
      </c>
    </row>
    <row r="45" spans="1:9" s="49" customFormat="1" ht="15">
      <c r="A45" s="55" t="s">
        <v>325</v>
      </c>
      <c r="B45" s="79">
        <v>706</v>
      </c>
      <c r="C45" s="54" t="s">
        <v>150</v>
      </c>
      <c r="D45" s="54" t="s">
        <v>324</v>
      </c>
      <c r="E45" s="54"/>
      <c r="F45" s="117">
        <f>F46</f>
        <v>8243.77</v>
      </c>
      <c r="G45" s="117">
        <f>G46</f>
        <v>8243.77</v>
      </c>
      <c r="H45" s="117">
        <f>H46</f>
        <v>0</v>
      </c>
      <c r="I45" s="117">
        <f>I46</f>
        <v>0</v>
      </c>
    </row>
    <row r="46" spans="1:9" s="49" customFormat="1" ht="15">
      <c r="A46" s="55" t="s">
        <v>220</v>
      </c>
      <c r="B46" s="79">
        <v>706</v>
      </c>
      <c r="C46" s="54" t="s">
        <v>150</v>
      </c>
      <c r="D46" s="54" t="s">
        <v>324</v>
      </c>
      <c r="E46" s="54" t="s">
        <v>221</v>
      </c>
      <c r="F46" s="117">
        <v>8243.77</v>
      </c>
      <c r="G46" s="107">
        <v>8243.77</v>
      </c>
      <c r="H46" s="120"/>
      <c r="I46" s="107"/>
    </row>
    <row r="47" spans="1:9" s="82" customFormat="1" ht="15" hidden="1">
      <c r="A47" s="81" t="s">
        <v>86</v>
      </c>
      <c r="B47" s="28">
        <v>706</v>
      </c>
      <c r="C47" s="39" t="s">
        <v>87</v>
      </c>
      <c r="D47" s="39"/>
      <c r="E47" s="39"/>
      <c r="F47" s="122">
        <f>F48</f>
        <v>0</v>
      </c>
      <c r="G47" s="123">
        <f aca="true" t="shared" si="1" ref="G47:I50">G48</f>
        <v>0</v>
      </c>
      <c r="H47" s="123">
        <f t="shared" si="1"/>
        <v>0</v>
      </c>
      <c r="I47" s="123">
        <f t="shared" si="1"/>
        <v>0</v>
      </c>
    </row>
    <row r="48" spans="1:9" s="49" customFormat="1" ht="15" hidden="1">
      <c r="A48" s="55" t="s">
        <v>89</v>
      </c>
      <c r="B48" s="79">
        <v>706</v>
      </c>
      <c r="C48" s="54" t="s">
        <v>88</v>
      </c>
      <c r="D48" s="54"/>
      <c r="E48" s="54"/>
      <c r="F48" s="117">
        <f>F49</f>
        <v>0</v>
      </c>
      <c r="G48" s="118">
        <f t="shared" si="1"/>
        <v>0</v>
      </c>
      <c r="H48" s="118">
        <f t="shared" si="1"/>
        <v>0</v>
      </c>
      <c r="I48" s="118">
        <f t="shared" si="1"/>
        <v>0</v>
      </c>
    </row>
    <row r="49" spans="1:9" s="49" customFormat="1" ht="30.75" hidden="1">
      <c r="A49" s="33" t="s">
        <v>142</v>
      </c>
      <c r="B49" s="79">
        <v>706</v>
      </c>
      <c r="C49" s="54" t="s">
        <v>88</v>
      </c>
      <c r="D49" s="54" t="s">
        <v>276</v>
      </c>
      <c r="E49" s="54"/>
      <c r="F49" s="117">
        <f>F50</f>
        <v>0</v>
      </c>
      <c r="G49" s="118">
        <f t="shared" si="1"/>
        <v>0</v>
      </c>
      <c r="H49" s="118">
        <f t="shared" si="1"/>
        <v>0</v>
      </c>
      <c r="I49" s="118">
        <f t="shared" si="1"/>
        <v>0</v>
      </c>
    </row>
    <row r="50" spans="1:9" s="49" customFormat="1" ht="46.5" hidden="1">
      <c r="A50" s="55" t="s">
        <v>226</v>
      </c>
      <c r="B50" s="79">
        <v>706</v>
      </c>
      <c r="C50" s="54" t="s">
        <v>88</v>
      </c>
      <c r="D50" s="54" t="s">
        <v>145</v>
      </c>
      <c r="E50" s="54"/>
      <c r="F50" s="117">
        <f>F51</f>
        <v>0</v>
      </c>
      <c r="G50" s="118">
        <f t="shared" si="1"/>
        <v>0</v>
      </c>
      <c r="H50" s="118">
        <f t="shared" si="1"/>
        <v>0</v>
      </c>
      <c r="I50" s="118">
        <f t="shared" si="1"/>
        <v>0</v>
      </c>
    </row>
    <row r="51" spans="1:9" s="49" customFormat="1" ht="15" hidden="1">
      <c r="A51" s="55" t="s">
        <v>28</v>
      </c>
      <c r="B51" s="79">
        <v>706</v>
      </c>
      <c r="C51" s="54" t="s">
        <v>88</v>
      </c>
      <c r="D51" s="54" t="s">
        <v>145</v>
      </c>
      <c r="E51" s="54" t="s">
        <v>248</v>
      </c>
      <c r="F51" s="117"/>
      <c r="G51" s="120"/>
      <c r="H51" s="120"/>
      <c r="I51" s="120"/>
    </row>
    <row r="52" spans="1:9" s="49" customFormat="1" ht="30.75">
      <c r="A52" s="81" t="s">
        <v>174</v>
      </c>
      <c r="B52" s="28">
        <v>706</v>
      </c>
      <c r="C52" s="39" t="s">
        <v>175</v>
      </c>
      <c r="D52" s="39"/>
      <c r="E52" s="39"/>
      <c r="F52" s="122">
        <f>F53</f>
        <v>390</v>
      </c>
      <c r="G52" s="122">
        <f aca="true" t="shared" si="2" ref="G52:I56">G53</f>
        <v>390</v>
      </c>
      <c r="H52" s="122">
        <f t="shared" si="2"/>
        <v>0</v>
      </c>
      <c r="I52" s="122">
        <f t="shared" si="2"/>
        <v>0</v>
      </c>
    </row>
    <row r="53" spans="1:9" s="49" customFormat="1" ht="30.75">
      <c r="A53" s="55" t="s">
        <v>205</v>
      </c>
      <c r="B53" s="79">
        <v>706</v>
      </c>
      <c r="C53" s="54" t="s">
        <v>84</v>
      </c>
      <c r="D53" s="54"/>
      <c r="E53" s="54"/>
      <c r="F53" s="117">
        <f>F54</f>
        <v>390</v>
      </c>
      <c r="G53" s="117">
        <f t="shared" si="2"/>
        <v>390</v>
      </c>
      <c r="H53" s="117">
        <f t="shared" si="2"/>
        <v>0</v>
      </c>
      <c r="I53" s="117">
        <f t="shared" si="2"/>
        <v>0</v>
      </c>
    </row>
    <row r="54" spans="1:9" s="49" customFormat="1" ht="30.75">
      <c r="A54" s="55" t="s">
        <v>328</v>
      </c>
      <c r="B54" s="79">
        <v>706</v>
      </c>
      <c r="C54" s="54" t="s">
        <v>84</v>
      </c>
      <c r="D54" s="54" t="s">
        <v>244</v>
      </c>
      <c r="E54" s="54"/>
      <c r="F54" s="117">
        <f>F55</f>
        <v>390</v>
      </c>
      <c r="G54" s="117">
        <f t="shared" si="2"/>
        <v>390</v>
      </c>
      <c r="H54" s="117">
        <f t="shared" si="2"/>
        <v>0</v>
      </c>
      <c r="I54" s="117">
        <f t="shared" si="2"/>
        <v>0</v>
      </c>
    </row>
    <row r="55" spans="1:9" s="49" customFormat="1" ht="30.75">
      <c r="A55" s="55" t="s">
        <v>133</v>
      </c>
      <c r="B55" s="79">
        <v>706</v>
      </c>
      <c r="C55" s="54" t="s">
        <v>84</v>
      </c>
      <c r="D55" s="54" t="s">
        <v>134</v>
      </c>
      <c r="E55" s="54"/>
      <c r="F55" s="117">
        <f>F56</f>
        <v>390</v>
      </c>
      <c r="G55" s="117">
        <f t="shared" si="2"/>
        <v>390</v>
      </c>
      <c r="H55" s="117">
        <f t="shared" si="2"/>
        <v>0</v>
      </c>
      <c r="I55" s="117">
        <f t="shared" si="2"/>
        <v>0</v>
      </c>
    </row>
    <row r="56" spans="1:9" s="49" customFormat="1" ht="30.75">
      <c r="A56" s="55" t="s">
        <v>327</v>
      </c>
      <c r="B56" s="79">
        <v>706</v>
      </c>
      <c r="C56" s="54" t="s">
        <v>84</v>
      </c>
      <c r="D56" s="54" t="s">
        <v>326</v>
      </c>
      <c r="E56" s="54"/>
      <c r="F56" s="117">
        <f>F57</f>
        <v>390</v>
      </c>
      <c r="G56" s="117">
        <f t="shared" si="2"/>
        <v>390</v>
      </c>
      <c r="H56" s="117">
        <f t="shared" si="2"/>
        <v>0</v>
      </c>
      <c r="I56" s="117">
        <f t="shared" si="2"/>
        <v>0</v>
      </c>
    </row>
    <row r="57" spans="1:9" s="49" customFormat="1" ht="24" customHeight="1">
      <c r="A57" s="55" t="s">
        <v>219</v>
      </c>
      <c r="B57" s="79">
        <v>706</v>
      </c>
      <c r="C57" s="54" t="s">
        <v>84</v>
      </c>
      <c r="D57" s="54" t="s">
        <v>326</v>
      </c>
      <c r="E57" s="54" t="s">
        <v>218</v>
      </c>
      <c r="F57" s="117">
        <v>390</v>
      </c>
      <c r="G57" s="107">
        <v>390</v>
      </c>
      <c r="H57" s="120"/>
      <c r="I57" s="120"/>
    </row>
    <row r="58" spans="1:9" s="80" customFormat="1" ht="15">
      <c r="A58" s="78" t="s">
        <v>176</v>
      </c>
      <c r="B58" s="79">
        <v>706</v>
      </c>
      <c r="C58" s="60" t="s">
        <v>177</v>
      </c>
      <c r="D58" s="83"/>
      <c r="E58" s="83"/>
      <c r="F58" s="115">
        <f>F78+F69+F59+F73</f>
        <v>8854.63</v>
      </c>
      <c r="G58" s="116">
        <f>G78+G69+G59+G73</f>
        <v>7854.63</v>
      </c>
      <c r="H58" s="116">
        <f>H78+H69+H59+H73</f>
        <v>0</v>
      </c>
      <c r="I58" s="116">
        <f>I78+I69+I59+I73</f>
        <v>1000</v>
      </c>
    </row>
    <row r="59" spans="1:9" s="80" customFormat="1" ht="15">
      <c r="A59" s="33" t="s">
        <v>70</v>
      </c>
      <c r="B59" s="79">
        <v>706</v>
      </c>
      <c r="C59" s="20" t="s">
        <v>69</v>
      </c>
      <c r="D59" s="20"/>
      <c r="E59" s="20"/>
      <c r="F59" s="110">
        <f>F60+F65</f>
        <v>1178.773</v>
      </c>
      <c r="G59" s="110">
        <f>G60+G65</f>
        <v>178.773</v>
      </c>
      <c r="H59" s="110">
        <f>H60+H65</f>
        <v>0</v>
      </c>
      <c r="I59" s="110">
        <f>I60+I65</f>
        <v>1000</v>
      </c>
    </row>
    <row r="60" spans="1:9" s="80" customFormat="1" ht="62.25" hidden="1">
      <c r="A60" s="33" t="s">
        <v>129</v>
      </c>
      <c r="B60" s="79">
        <v>706</v>
      </c>
      <c r="C60" s="20" t="s">
        <v>69</v>
      </c>
      <c r="D60" s="20" t="s">
        <v>278</v>
      </c>
      <c r="E60" s="20"/>
      <c r="F60" s="117">
        <f>F61+F63</f>
        <v>0</v>
      </c>
      <c r="G60" s="118">
        <f>G61+G63</f>
        <v>0</v>
      </c>
      <c r="H60" s="118">
        <f>H61+H63</f>
        <v>0</v>
      </c>
      <c r="I60" s="118">
        <f>I61+I63</f>
        <v>0</v>
      </c>
    </row>
    <row r="61" spans="1:9" s="80" customFormat="1" ht="47.25" customHeight="1" hidden="1">
      <c r="A61" s="55" t="s">
        <v>227</v>
      </c>
      <c r="B61" s="79">
        <v>706</v>
      </c>
      <c r="C61" s="54" t="s">
        <v>69</v>
      </c>
      <c r="D61" s="54" t="s">
        <v>228</v>
      </c>
      <c r="E61" s="54"/>
      <c r="F61" s="117">
        <f>F62</f>
        <v>0</v>
      </c>
      <c r="G61" s="118">
        <f>G62</f>
        <v>0</v>
      </c>
      <c r="H61" s="118">
        <f>H62</f>
        <v>0</v>
      </c>
      <c r="I61" s="118">
        <f>I62</f>
        <v>0</v>
      </c>
    </row>
    <row r="62" spans="1:9" s="80" customFormat="1" ht="47.25" customHeight="1" hidden="1">
      <c r="A62" s="55" t="s">
        <v>235</v>
      </c>
      <c r="B62" s="79">
        <v>706</v>
      </c>
      <c r="C62" s="54" t="s">
        <v>69</v>
      </c>
      <c r="D62" s="54" t="s">
        <v>228</v>
      </c>
      <c r="E62" s="54" t="s">
        <v>236</v>
      </c>
      <c r="F62" s="117"/>
      <c r="G62" s="124"/>
      <c r="H62" s="124"/>
      <c r="I62" s="124"/>
    </row>
    <row r="63" spans="1:10" ht="93" customHeight="1" hidden="1">
      <c r="A63" s="55" t="s">
        <v>120</v>
      </c>
      <c r="B63" s="79">
        <v>706</v>
      </c>
      <c r="C63" s="54" t="s">
        <v>69</v>
      </c>
      <c r="D63" s="54" t="s">
        <v>277</v>
      </c>
      <c r="E63" s="54"/>
      <c r="F63" s="117">
        <f>F64</f>
        <v>0</v>
      </c>
      <c r="G63" s="118">
        <f>G64</f>
        <v>0</v>
      </c>
      <c r="H63" s="118">
        <f>H64</f>
        <v>0</v>
      </c>
      <c r="I63" s="118">
        <f>I64</f>
        <v>0</v>
      </c>
      <c r="J63" s="84"/>
    </row>
    <row r="64" spans="1:9" ht="30.75" hidden="1">
      <c r="A64" s="55" t="s">
        <v>219</v>
      </c>
      <c r="B64" s="79">
        <v>706</v>
      </c>
      <c r="C64" s="54" t="s">
        <v>69</v>
      </c>
      <c r="D64" s="54" t="s">
        <v>277</v>
      </c>
      <c r="E64" s="54" t="s">
        <v>218</v>
      </c>
      <c r="F64" s="117"/>
      <c r="G64" s="119"/>
      <c r="H64" s="119"/>
      <c r="I64" s="119"/>
    </row>
    <row r="65" spans="1:9" ht="46.5">
      <c r="A65" s="55" t="s">
        <v>8</v>
      </c>
      <c r="B65" s="79">
        <v>706</v>
      </c>
      <c r="C65" s="54" t="s">
        <v>69</v>
      </c>
      <c r="D65" s="54" t="s">
        <v>5</v>
      </c>
      <c r="E65" s="54"/>
      <c r="F65" s="117">
        <f>F66</f>
        <v>1178.773</v>
      </c>
      <c r="G65" s="117">
        <f aca="true" t="shared" si="3" ref="G65:I67">G66</f>
        <v>178.773</v>
      </c>
      <c r="H65" s="117">
        <f t="shared" si="3"/>
        <v>0</v>
      </c>
      <c r="I65" s="117">
        <f t="shared" si="3"/>
        <v>1000</v>
      </c>
    </row>
    <row r="66" spans="1:9" ht="15">
      <c r="A66" s="55" t="s">
        <v>7</v>
      </c>
      <c r="B66" s="79">
        <v>706</v>
      </c>
      <c r="C66" s="54" t="s">
        <v>69</v>
      </c>
      <c r="D66" s="54" t="s">
        <v>6</v>
      </c>
      <c r="E66" s="54"/>
      <c r="F66" s="117">
        <f>F67</f>
        <v>1178.773</v>
      </c>
      <c r="G66" s="117">
        <f t="shared" si="3"/>
        <v>178.773</v>
      </c>
      <c r="H66" s="117">
        <f t="shared" si="3"/>
        <v>0</v>
      </c>
      <c r="I66" s="117">
        <f t="shared" si="3"/>
        <v>1000</v>
      </c>
    </row>
    <row r="67" spans="1:9" ht="30.75">
      <c r="A67" s="55" t="s">
        <v>371</v>
      </c>
      <c r="B67" s="79">
        <v>706</v>
      </c>
      <c r="C67" s="54" t="s">
        <v>69</v>
      </c>
      <c r="D67" s="54" t="s">
        <v>370</v>
      </c>
      <c r="E67" s="54"/>
      <c r="F67" s="117">
        <f>F68</f>
        <v>1178.773</v>
      </c>
      <c r="G67" s="117">
        <f t="shared" si="3"/>
        <v>178.773</v>
      </c>
      <c r="H67" s="117">
        <f t="shared" si="3"/>
        <v>0</v>
      </c>
      <c r="I67" s="117">
        <f t="shared" si="3"/>
        <v>1000</v>
      </c>
    </row>
    <row r="68" spans="1:9" ht="30.75">
      <c r="A68" s="55" t="s">
        <v>275</v>
      </c>
      <c r="B68" s="79">
        <v>706</v>
      </c>
      <c r="C68" s="54" t="s">
        <v>69</v>
      </c>
      <c r="D68" s="54" t="s">
        <v>370</v>
      </c>
      <c r="E68" s="54" t="s">
        <v>274</v>
      </c>
      <c r="F68" s="117">
        <f>178.773+1000</f>
        <v>1178.773</v>
      </c>
      <c r="G68" s="119">
        <v>178.773</v>
      </c>
      <c r="H68" s="119"/>
      <c r="I68" s="119">
        <v>1000</v>
      </c>
    </row>
    <row r="69" spans="1:9" s="80" customFormat="1" ht="27.75" customHeight="1" hidden="1">
      <c r="A69" s="33" t="s">
        <v>284</v>
      </c>
      <c r="B69" s="79">
        <v>706</v>
      </c>
      <c r="C69" s="54" t="s">
        <v>69</v>
      </c>
      <c r="D69" s="83"/>
      <c r="E69" s="83"/>
      <c r="F69" s="110">
        <f aca="true" t="shared" si="4" ref="F69:I70">F71</f>
        <v>0</v>
      </c>
      <c r="G69" s="104">
        <f t="shared" si="4"/>
        <v>0</v>
      </c>
      <c r="H69" s="104">
        <f t="shared" si="4"/>
        <v>0</v>
      </c>
      <c r="I69" s="104">
        <f t="shared" si="4"/>
        <v>0</v>
      </c>
    </row>
    <row r="70" spans="1:9" s="80" customFormat="1" ht="59.25" customHeight="1" hidden="1">
      <c r="A70" s="33" t="s">
        <v>139</v>
      </c>
      <c r="B70" s="79">
        <v>706</v>
      </c>
      <c r="C70" s="54" t="s">
        <v>69</v>
      </c>
      <c r="D70" s="30">
        <v>1400000</v>
      </c>
      <c r="E70" s="30"/>
      <c r="F70" s="110">
        <f t="shared" si="4"/>
        <v>0</v>
      </c>
      <c r="G70" s="104">
        <f t="shared" si="4"/>
        <v>0</v>
      </c>
      <c r="H70" s="104">
        <f t="shared" si="4"/>
        <v>0</v>
      </c>
      <c r="I70" s="104">
        <f t="shared" si="4"/>
        <v>0</v>
      </c>
    </row>
    <row r="71" spans="1:9" s="80" customFormat="1" ht="15" hidden="1">
      <c r="A71" s="33" t="s">
        <v>285</v>
      </c>
      <c r="B71" s="79">
        <v>706</v>
      </c>
      <c r="C71" s="54" t="s">
        <v>69</v>
      </c>
      <c r="D71" s="29">
        <v>1406302</v>
      </c>
      <c r="E71" s="83"/>
      <c r="F71" s="110">
        <f>F72</f>
        <v>0</v>
      </c>
      <c r="G71" s="104">
        <f>G72</f>
        <v>0</v>
      </c>
      <c r="H71" s="104">
        <f>H72</f>
        <v>0</v>
      </c>
      <c r="I71" s="104">
        <f>I72</f>
        <v>0</v>
      </c>
    </row>
    <row r="72" spans="1:9" s="80" customFormat="1" ht="15" hidden="1">
      <c r="A72" s="33" t="s">
        <v>220</v>
      </c>
      <c r="B72" s="79">
        <v>706</v>
      </c>
      <c r="C72" s="54" t="s">
        <v>69</v>
      </c>
      <c r="D72" s="29">
        <v>1406302</v>
      </c>
      <c r="E72" s="20" t="s">
        <v>221</v>
      </c>
      <c r="F72" s="110"/>
      <c r="G72" s="124"/>
      <c r="H72" s="124"/>
      <c r="I72" s="124"/>
    </row>
    <row r="73" spans="1:9" s="80" customFormat="1" ht="15">
      <c r="A73" s="33" t="s">
        <v>27</v>
      </c>
      <c r="B73" s="79">
        <v>706</v>
      </c>
      <c r="C73" s="20" t="s">
        <v>187</v>
      </c>
      <c r="D73" s="30"/>
      <c r="E73" s="20"/>
      <c r="F73" s="117">
        <f>F74</f>
        <v>7675.857</v>
      </c>
      <c r="G73" s="118">
        <f aca="true" t="shared" si="5" ref="G73:I74">G74</f>
        <v>7675.857</v>
      </c>
      <c r="H73" s="118">
        <f t="shared" si="5"/>
        <v>0</v>
      </c>
      <c r="I73" s="118">
        <f t="shared" si="5"/>
        <v>0</v>
      </c>
    </row>
    <row r="74" spans="1:9" s="80" customFormat="1" ht="46.5">
      <c r="A74" s="33" t="s">
        <v>139</v>
      </c>
      <c r="B74" s="79">
        <v>706</v>
      </c>
      <c r="C74" s="20" t="s">
        <v>187</v>
      </c>
      <c r="D74" s="30">
        <v>1400000</v>
      </c>
      <c r="E74" s="20"/>
      <c r="F74" s="117">
        <f>F75</f>
        <v>7675.857</v>
      </c>
      <c r="G74" s="118">
        <f t="shared" si="5"/>
        <v>7675.857</v>
      </c>
      <c r="H74" s="118">
        <f t="shared" si="5"/>
        <v>0</v>
      </c>
      <c r="I74" s="118">
        <f t="shared" si="5"/>
        <v>0</v>
      </c>
    </row>
    <row r="75" spans="1:9" s="80" customFormat="1" ht="15">
      <c r="A75" s="33" t="s">
        <v>75</v>
      </c>
      <c r="B75" s="79">
        <v>706</v>
      </c>
      <c r="C75" s="20" t="s">
        <v>187</v>
      </c>
      <c r="D75" s="20" t="s">
        <v>237</v>
      </c>
      <c r="E75" s="20"/>
      <c r="F75" s="117">
        <f>F76+F77</f>
        <v>7675.857</v>
      </c>
      <c r="G75" s="118">
        <f>G76+G77</f>
        <v>7675.857</v>
      </c>
      <c r="H75" s="118">
        <f>H76+H77</f>
        <v>0</v>
      </c>
      <c r="I75" s="118">
        <f>I76+I77</f>
        <v>0</v>
      </c>
    </row>
    <row r="76" spans="1:9" s="80" customFormat="1" ht="30.75">
      <c r="A76" s="55" t="s">
        <v>219</v>
      </c>
      <c r="B76" s="79">
        <v>706</v>
      </c>
      <c r="C76" s="20" t="s">
        <v>187</v>
      </c>
      <c r="D76" s="20" t="s">
        <v>237</v>
      </c>
      <c r="E76" s="20" t="s">
        <v>218</v>
      </c>
      <c r="F76" s="117">
        <v>7675.857</v>
      </c>
      <c r="G76" s="124">
        <v>7675.857</v>
      </c>
      <c r="H76" s="124"/>
      <c r="I76" s="124"/>
    </row>
    <row r="77" spans="1:9" s="80" customFormat="1" ht="25.5" customHeight="1" hidden="1">
      <c r="A77" s="55" t="s">
        <v>28</v>
      </c>
      <c r="B77" s="79">
        <v>706</v>
      </c>
      <c r="C77" s="20" t="s">
        <v>187</v>
      </c>
      <c r="D77" s="20" t="s">
        <v>237</v>
      </c>
      <c r="E77" s="20" t="s">
        <v>248</v>
      </c>
      <c r="F77" s="117"/>
      <c r="G77" s="124"/>
      <c r="H77" s="124"/>
      <c r="I77" s="124"/>
    </row>
    <row r="78" spans="1:9" ht="15" hidden="1">
      <c r="A78" s="55" t="s">
        <v>178</v>
      </c>
      <c r="B78" s="79">
        <v>706</v>
      </c>
      <c r="C78" s="54" t="s">
        <v>287</v>
      </c>
      <c r="D78" s="54"/>
      <c r="E78" s="54"/>
      <c r="F78" s="117">
        <f>F89+F79</f>
        <v>0</v>
      </c>
      <c r="G78" s="118">
        <f>G89+G79</f>
        <v>0</v>
      </c>
      <c r="H78" s="118">
        <f>H89+H79</f>
        <v>0</v>
      </c>
      <c r="I78" s="118">
        <f>I89+I79</f>
        <v>0</v>
      </c>
    </row>
    <row r="79" spans="1:9" ht="72.75" customHeight="1" hidden="1">
      <c r="A79" s="33" t="s">
        <v>8</v>
      </c>
      <c r="B79" s="79">
        <v>706</v>
      </c>
      <c r="C79" s="54" t="s">
        <v>287</v>
      </c>
      <c r="D79" s="54" t="s">
        <v>5</v>
      </c>
      <c r="E79" s="54"/>
      <c r="F79" s="117">
        <f>F80+F86</f>
        <v>0</v>
      </c>
      <c r="G79" s="118">
        <f>G80+G86</f>
        <v>0</v>
      </c>
      <c r="H79" s="118">
        <f>H80+H86</f>
        <v>0</v>
      </c>
      <c r="I79" s="118">
        <f>I80+I86</f>
        <v>0</v>
      </c>
    </row>
    <row r="80" spans="1:9" ht="42" customHeight="1" hidden="1">
      <c r="A80" s="55" t="s">
        <v>15</v>
      </c>
      <c r="B80" s="79">
        <v>706</v>
      </c>
      <c r="C80" s="54" t="s">
        <v>287</v>
      </c>
      <c r="D80" s="54" t="s">
        <v>13</v>
      </c>
      <c r="E80" s="54"/>
      <c r="F80" s="117">
        <f>F84+F82</f>
        <v>0</v>
      </c>
      <c r="G80" s="118">
        <f>G84+G82</f>
        <v>0</v>
      </c>
      <c r="H80" s="118">
        <f>H84+H82</f>
        <v>0</v>
      </c>
      <c r="I80" s="118">
        <f>I84+I82</f>
        <v>0</v>
      </c>
    </row>
    <row r="81" spans="1:9" ht="30.75" customHeight="1" hidden="1">
      <c r="A81" s="55" t="s">
        <v>28</v>
      </c>
      <c r="B81" s="79">
        <v>706</v>
      </c>
      <c r="C81" s="54" t="s">
        <v>287</v>
      </c>
      <c r="D81" s="54" t="s">
        <v>20</v>
      </c>
      <c r="E81" s="54" t="s">
        <v>248</v>
      </c>
      <c r="F81" s="117"/>
      <c r="G81" s="119"/>
      <c r="H81" s="119"/>
      <c r="I81" s="119"/>
    </row>
    <row r="82" spans="1:9" ht="30.75" hidden="1">
      <c r="A82" s="55" t="s">
        <v>292</v>
      </c>
      <c r="B82" s="79">
        <v>706</v>
      </c>
      <c r="C82" s="54" t="s">
        <v>287</v>
      </c>
      <c r="D82" s="54" t="s">
        <v>291</v>
      </c>
      <c r="E82" s="54"/>
      <c r="F82" s="117">
        <f>F83</f>
        <v>0</v>
      </c>
      <c r="G82" s="118">
        <f>G83</f>
        <v>0</v>
      </c>
      <c r="H82" s="118">
        <f>H83</f>
        <v>0</v>
      </c>
      <c r="I82" s="118">
        <f>I83</f>
        <v>0</v>
      </c>
    </row>
    <row r="83" spans="1:9" ht="54" customHeight="1" hidden="1">
      <c r="A83" s="55" t="s">
        <v>275</v>
      </c>
      <c r="B83" s="79">
        <v>706</v>
      </c>
      <c r="C83" s="54" t="s">
        <v>287</v>
      </c>
      <c r="D83" s="54" t="s">
        <v>291</v>
      </c>
      <c r="E83" s="54" t="s">
        <v>274</v>
      </c>
      <c r="F83" s="117"/>
      <c r="G83" s="119"/>
      <c r="H83" s="119"/>
      <c r="I83" s="119"/>
    </row>
    <row r="84" spans="1:9" ht="46.5" hidden="1">
      <c r="A84" s="55" t="s">
        <v>56</v>
      </c>
      <c r="B84" s="79">
        <v>706</v>
      </c>
      <c r="C84" s="54" t="s">
        <v>287</v>
      </c>
      <c r="D84" s="54" t="s">
        <v>102</v>
      </c>
      <c r="E84" s="54"/>
      <c r="F84" s="117">
        <f>F85</f>
        <v>0</v>
      </c>
      <c r="G84" s="118">
        <f>G85</f>
        <v>0</v>
      </c>
      <c r="H84" s="118">
        <f>H85</f>
        <v>0</v>
      </c>
      <c r="I84" s="118">
        <f>I85</f>
        <v>0</v>
      </c>
    </row>
    <row r="85" spans="1:9" ht="30.75" hidden="1">
      <c r="A85" s="55" t="s">
        <v>219</v>
      </c>
      <c r="B85" s="79">
        <v>706</v>
      </c>
      <c r="C85" s="54" t="s">
        <v>287</v>
      </c>
      <c r="D85" s="54" t="s">
        <v>102</v>
      </c>
      <c r="E85" s="54" t="s">
        <v>218</v>
      </c>
      <c r="F85" s="117"/>
      <c r="G85" s="119"/>
      <c r="H85" s="119"/>
      <c r="I85" s="119"/>
    </row>
    <row r="86" spans="1:9" ht="39" customHeight="1" hidden="1">
      <c r="A86" s="55" t="s">
        <v>9</v>
      </c>
      <c r="B86" s="79">
        <v>706</v>
      </c>
      <c r="C86" s="54" t="s">
        <v>287</v>
      </c>
      <c r="D86" s="54" t="s">
        <v>10</v>
      </c>
      <c r="E86" s="54"/>
      <c r="F86" s="117">
        <f>F87</f>
        <v>0</v>
      </c>
      <c r="G86" s="118">
        <f>G87</f>
        <v>0</v>
      </c>
      <c r="H86" s="118">
        <f>H87</f>
        <v>0</v>
      </c>
      <c r="I86" s="118">
        <f>I87</f>
        <v>0</v>
      </c>
    </row>
    <row r="87" spans="1:9" ht="15" hidden="1">
      <c r="A87" s="50" t="s">
        <v>21</v>
      </c>
      <c r="B87" s="79">
        <v>706</v>
      </c>
      <c r="C87" s="54" t="s">
        <v>287</v>
      </c>
      <c r="D87" s="54" t="s">
        <v>214</v>
      </c>
      <c r="E87" s="54"/>
      <c r="F87" s="117">
        <f>F88+F81</f>
        <v>0</v>
      </c>
      <c r="G87" s="118">
        <f>G88+G81</f>
        <v>0</v>
      </c>
      <c r="H87" s="118">
        <f>H88+H81</f>
        <v>0</v>
      </c>
      <c r="I87" s="118">
        <f>I88+I81</f>
        <v>0</v>
      </c>
    </row>
    <row r="88" spans="1:9" ht="30.75" hidden="1">
      <c r="A88" s="55" t="s">
        <v>219</v>
      </c>
      <c r="B88" s="79">
        <v>706</v>
      </c>
      <c r="C88" s="54" t="s">
        <v>287</v>
      </c>
      <c r="D88" s="54" t="s">
        <v>214</v>
      </c>
      <c r="E88" s="54" t="s">
        <v>218</v>
      </c>
      <c r="F88" s="117"/>
      <c r="G88" s="119"/>
      <c r="H88" s="119"/>
      <c r="I88" s="119"/>
    </row>
    <row r="89" spans="1:9" ht="60" customHeight="1" hidden="1">
      <c r="A89" s="55" t="s">
        <v>128</v>
      </c>
      <c r="B89" s="79">
        <v>706</v>
      </c>
      <c r="C89" s="54" t="s">
        <v>287</v>
      </c>
      <c r="D89" s="54" t="s">
        <v>97</v>
      </c>
      <c r="E89" s="54"/>
      <c r="F89" s="117">
        <f>F90</f>
        <v>0</v>
      </c>
      <c r="G89" s="118">
        <f aca="true" t="shared" si="6" ref="G89:I90">G90</f>
        <v>0</v>
      </c>
      <c r="H89" s="118">
        <f t="shared" si="6"/>
        <v>0</v>
      </c>
      <c r="I89" s="118">
        <f t="shared" si="6"/>
        <v>0</v>
      </c>
    </row>
    <row r="90" spans="1:9" ht="58.5" customHeight="1" hidden="1">
      <c r="A90" s="55" t="s">
        <v>238</v>
      </c>
      <c r="B90" s="79">
        <v>706</v>
      </c>
      <c r="C90" s="54" t="s">
        <v>287</v>
      </c>
      <c r="D90" s="53" t="s">
        <v>23</v>
      </c>
      <c r="E90" s="54"/>
      <c r="F90" s="117">
        <f>F91</f>
        <v>0</v>
      </c>
      <c r="G90" s="118">
        <f t="shared" si="6"/>
        <v>0</v>
      </c>
      <c r="H90" s="118">
        <f t="shared" si="6"/>
        <v>0</v>
      </c>
      <c r="I90" s="118">
        <f t="shared" si="6"/>
        <v>0</v>
      </c>
    </row>
    <row r="91" spans="1:9" ht="15" hidden="1">
      <c r="A91" s="33" t="s">
        <v>220</v>
      </c>
      <c r="B91" s="79">
        <v>706</v>
      </c>
      <c r="C91" s="54" t="s">
        <v>287</v>
      </c>
      <c r="D91" s="53" t="s">
        <v>23</v>
      </c>
      <c r="E91" s="54" t="s">
        <v>221</v>
      </c>
      <c r="F91" s="117"/>
      <c r="G91" s="119"/>
      <c r="H91" s="119"/>
      <c r="I91" s="119"/>
    </row>
    <row r="92" spans="1:9" s="82" customFormat="1" ht="15">
      <c r="A92" s="81" t="s">
        <v>79</v>
      </c>
      <c r="B92" s="79">
        <v>706</v>
      </c>
      <c r="C92" s="39" t="s">
        <v>77</v>
      </c>
      <c r="D92" s="39"/>
      <c r="E92" s="39"/>
      <c r="F92" s="122">
        <f>F117+F98+F93</f>
        <v>9101.804</v>
      </c>
      <c r="G92" s="122">
        <f>G117+G98+G93</f>
        <v>10101.804</v>
      </c>
      <c r="H92" s="122">
        <f>H117+H98+H93</f>
        <v>0</v>
      </c>
      <c r="I92" s="122">
        <f>I117+I98+I93</f>
        <v>-1000</v>
      </c>
    </row>
    <row r="93" spans="1:9" s="82" customFormat="1" ht="15" hidden="1">
      <c r="A93" s="33" t="s">
        <v>113</v>
      </c>
      <c r="B93" s="79">
        <v>706</v>
      </c>
      <c r="C93" s="39" t="s">
        <v>111</v>
      </c>
      <c r="D93" s="38"/>
      <c r="E93" s="39"/>
      <c r="F93" s="122">
        <f>F94</f>
        <v>0</v>
      </c>
      <c r="G93" s="123">
        <f aca="true" t="shared" si="7" ref="G93:I96">G94</f>
        <v>0</v>
      </c>
      <c r="H93" s="123">
        <f t="shared" si="7"/>
        <v>0</v>
      </c>
      <c r="I93" s="123">
        <f t="shared" si="7"/>
        <v>0</v>
      </c>
    </row>
    <row r="94" spans="1:9" s="82" customFormat="1" ht="46.5" hidden="1">
      <c r="A94" s="33" t="s">
        <v>8</v>
      </c>
      <c r="B94" s="79">
        <v>706</v>
      </c>
      <c r="C94" s="39" t="s">
        <v>111</v>
      </c>
      <c r="D94" s="38" t="s">
        <v>5</v>
      </c>
      <c r="E94" s="39"/>
      <c r="F94" s="122">
        <f>F95</f>
        <v>0</v>
      </c>
      <c r="G94" s="123">
        <f t="shared" si="7"/>
        <v>0</v>
      </c>
      <c r="H94" s="123">
        <f t="shared" si="7"/>
        <v>0</v>
      </c>
      <c r="I94" s="123">
        <f t="shared" si="7"/>
        <v>0</v>
      </c>
    </row>
    <row r="95" spans="1:9" s="82" customFormat="1" ht="30.75" hidden="1">
      <c r="A95" s="33" t="s">
        <v>9</v>
      </c>
      <c r="B95" s="79">
        <v>706</v>
      </c>
      <c r="C95" s="39" t="s">
        <v>111</v>
      </c>
      <c r="D95" s="38" t="s">
        <v>10</v>
      </c>
      <c r="E95" s="39"/>
      <c r="F95" s="122">
        <f>F96</f>
        <v>0</v>
      </c>
      <c r="G95" s="123">
        <f t="shared" si="7"/>
        <v>0</v>
      </c>
      <c r="H95" s="123">
        <f t="shared" si="7"/>
        <v>0</v>
      </c>
      <c r="I95" s="123">
        <f t="shared" si="7"/>
        <v>0</v>
      </c>
    </row>
    <row r="96" spans="1:9" s="82" customFormat="1" ht="43.5" customHeight="1" hidden="1">
      <c r="A96" s="33" t="s">
        <v>114</v>
      </c>
      <c r="B96" s="79">
        <v>706</v>
      </c>
      <c r="C96" s="39" t="s">
        <v>111</v>
      </c>
      <c r="D96" s="38" t="s">
        <v>112</v>
      </c>
      <c r="E96" s="39"/>
      <c r="F96" s="122">
        <f>F97</f>
        <v>0</v>
      </c>
      <c r="G96" s="123">
        <f t="shared" si="7"/>
        <v>0</v>
      </c>
      <c r="H96" s="123">
        <f t="shared" si="7"/>
        <v>0</v>
      </c>
      <c r="I96" s="123">
        <f t="shared" si="7"/>
        <v>0</v>
      </c>
    </row>
    <row r="97" spans="1:9" s="82" customFormat="1" ht="30.75" hidden="1">
      <c r="A97" s="33" t="s">
        <v>235</v>
      </c>
      <c r="B97" s="79">
        <v>706</v>
      </c>
      <c r="C97" s="39" t="s">
        <v>111</v>
      </c>
      <c r="D97" s="38" t="s">
        <v>112</v>
      </c>
      <c r="E97" s="39" t="s">
        <v>236</v>
      </c>
      <c r="F97" s="122"/>
      <c r="G97" s="125"/>
      <c r="H97" s="125"/>
      <c r="I97" s="125"/>
    </row>
    <row r="98" spans="1:9" s="1" customFormat="1" ht="25.5" customHeight="1">
      <c r="A98" s="33" t="s">
        <v>80</v>
      </c>
      <c r="B98" s="79">
        <v>706</v>
      </c>
      <c r="C98" s="20" t="s">
        <v>78</v>
      </c>
      <c r="D98" s="7"/>
      <c r="E98" s="20"/>
      <c r="F98" s="117">
        <f>F106+F99</f>
        <v>9101.804</v>
      </c>
      <c r="G98" s="117">
        <f>G106+G99</f>
        <v>10101.804</v>
      </c>
      <c r="H98" s="117">
        <f>H106+H99</f>
        <v>0</v>
      </c>
      <c r="I98" s="117">
        <f>I106+I99</f>
        <v>-1000</v>
      </c>
    </row>
    <row r="99" spans="1:9" s="99" customFormat="1" ht="46.5">
      <c r="A99" s="33" t="s">
        <v>329</v>
      </c>
      <c r="B99" s="79">
        <v>706</v>
      </c>
      <c r="C99" s="20" t="s">
        <v>78</v>
      </c>
      <c r="D99" s="7" t="s">
        <v>273</v>
      </c>
      <c r="E99" s="20"/>
      <c r="F99" s="117">
        <f>F100</f>
        <v>3400</v>
      </c>
      <c r="G99" s="117">
        <f>G100</f>
        <v>3400</v>
      </c>
      <c r="H99" s="117">
        <f>H100</f>
        <v>0</v>
      </c>
      <c r="I99" s="117">
        <f>I100</f>
        <v>0</v>
      </c>
    </row>
    <row r="100" spans="1:9" s="99" customFormat="1" ht="25.5" customHeight="1">
      <c r="A100" s="33" t="s">
        <v>331</v>
      </c>
      <c r="B100" s="79">
        <v>706</v>
      </c>
      <c r="C100" s="20" t="s">
        <v>78</v>
      </c>
      <c r="D100" s="7" t="s">
        <v>2</v>
      </c>
      <c r="E100" s="20"/>
      <c r="F100" s="117">
        <f>F103+F101</f>
        <v>3400</v>
      </c>
      <c r="G100" s="117">
        <f>G103+G101</f>
        <v>3400</v>
      </c>
      <c r="H100" s="117">
        <f>H103+H101</f>
        <v>0</v>
      </c>
      <c r="I100" s="117">
        <f>I103+I101</f>
        <v>0</v>
      </c>
    </row>
    <row r="101" spans="1:9" s="99" customFormat="1" ht="30.75">
      <c r="A101" s="33" t="s">
        <v>380</v>
      </c>
      <c r="B101" s="79">
        <v>706</v>
      </c>
      <c r="C101" s="20" t="s">
        <v>78</v>
      </c>
      <c r="D101" s="7" t="s">
        <v>379</v>
      </c>
      <c r="E101" s="20"/>
      <c r="F101" s="117">
        <f>F102</f>
        <v>2400</v>
      </c>
      <c r="G101" s="117">
        <f>G102</f>
        <v>2400</v>
      </c>
      <c r="H101" s="117">
        <f>H102</f>
        <v>0</v>
      </c>
      <c r="I101" s="117">
        <f>I102</f>
        <v>0</v>
      </c>
    </row>
    <row r="102" spans="1:9" s="99" customFormat="1" ht="30.75">
      <c r="A102" s="33" t="s">
        <v>373</v>
      </c>
      <c r="B102" s="79">
        <v>706</v>
      </c>
      <c r="C102" s="20" t="s">
        <v>78</v>
      </c>
      <c r="D102" s="7" t="s">
        <v>379</v>
      </c>
      <c r="E102" s="20" t="s">
        <v>274</v>
      </c>
      <c r="F102" s="117">
        <v>2400</v>
      </c>
      <c r="G102" s="117">
        <v>2400</v>
      </c>
      <c r="H102" s="117"/>
      <c r="I102" s="117"/>
    </row>
    <row r="103" spans="1:9" s="99" customFormat="1" ht="78">
      <c r="A103" s="33" t="s">
        <v>378</v>
      </c>
      <c r="B103" s="79">
        <v>706</v>
      </c>
      <c r="C103" s="20" t="s">
        <v>78</v>
      </c>
      <c r="D103" s="7" t="s">
        <v>377</v>
      </c>
      <c r="E103" s="20"/>
      <c r="F103" s="117">
        <f>F104</f>
        <v>1000</v>
      </c>
      <c r="G103" s="117">
        <f>G104</f>
        <v>1000</v>
      </c>
      <c r="H103" s="117">
        <f>H104</f>
        <v>0</v>
      </c>
      <c r="I103" s="117">
        <f>I104</f>
        <v>0</v>
      </c>
    </row>
    <row r="104" spans="1:9" s="99" customFormat="1" ht="15">
      <c r="A104" s="33" t="s">
        <v>220</v>
      </c>
      <c r="B104" s="79">
        <v>706</v>
      </c>
      <c r="C104" s="20" t="s">
        <v>78</v>
      </c>
      <c r="D104" s="7" t="s">
        <v>377</v>
      </c>
      <c r="E104" s="20" t="s">
        <v>221</v>
      </c>
      <c r="F104" s="117">
        <v>1000</v>
      </c>
      <c r="G104" s="118">
        <v>1000</v>
      </c>
      <c r="H104" s="118"/>
      <c r="I104" s="118"/>
    </row>
    <row r="105" spans="1:9" s="82" customFormat="1" ht="57" customHeight="1">
      <c r="A105" s="33" t="s">
        <v>8</v>
      </c>
      <c r="B105" s="79">
        <v>706</v>
      </c>
      <c r="C105" s="20" t="s">
        <v>78</v>
      </c>
      <c r="D105" s="53" t="s">
        <v>5</v>
      </c>
      <c r="E105" s="54"/>
      <c r="F105" s="117">
        <f>F106</f>
        <v>5701.804</v>
      </c>
      <c r="G105" s="118">
        <f aca="true" t="shared" si="8" ref="G105:I107">G106</f>
        <v>6701.804</v>
      </c>
      <c r="H105" s="118">
        <f t="shared" si="8"/>
        <v>0</v>
      </c>
      <c r="I105" s="118">
        <f t="shared" si="8"/>
        <v>-1000</v>
      </c>
    </row>
    <row r="106" spans="1:9" s="82" customFormat="1" ht="15">
      <c r="A106" s="33" t="s">
        <v>7</v>
      </c>
      <c r="B106" s="79">
        <v>706</v>
      </c>
      <c r="C106" s="20" t="s">
        <v>78</v>
      </c>
      <c r="D106" s="7" t="s">
        <v>6</v>
      </c>
      <c r="E106" s="54"/>
      <c r="F106" s="117">
        <f>F107+F109+F111+F113+F115</f>
        <v>5701.804</v>
      </c>
      <c r="G106" s="117">
        <f>G107+G109+G111+G113+G115</f>
        <v>6701.804</v>
      </c>
      <c r="H106" s="117">
        <f>H107+H109+H111+H113+H115</f>
        <v>0</v>
      </c>
      <c r="I106" s="117">
        <f>I107+I109+I111+I113+I115</f>
        <v>-1000</v>
      </c>
    </row>
    <row r="107" spans="1:9" s="82" customFormat="1" ht="38.25" customHeight="1">
      <c r="A107" s="55" t="s">
        <v>201</v>
      </c>
      <c r="B107" s="79">
        <v>706</v>
      </c>
      <c r="C107" s="20" t="s">
        <v>78</v>
      </c>
      <c r="D107" s="53" t="s">
        <v>24</v>
      </c>
      <c r="E107" s="54"/>
      <c r="F107" s="117">
        <f>F108</f>
        <v>-2116.4</v>
      </c>
      <c r="G107" s="118">
        <f t="shared" si="8"/>
        <v>0</v>
      </c>
      <c r="H107" s="118">
        <f t="shared" si="8"/>
        <v>0</v>
      </c>
      <c r="I107" s="118">
        <f t="shared" si="8"/>
        <v>-2116.4</v>
      </c>
    </row>
    <row r="108" spans="1:9" s="82" customFormat="1" ht="30.75">
      <c r="A108" s="55" t="s">
        <v>275</v>
      </c>
      <c r="B108" s="79">
        <v>706</v>
      </c>
      <c r="C108" s="20" t="s">
        <v>78</v>
      </c>
      <c r="D108" s="53" t="s">
        <v>24</v>
      </c>
      <c r="E108" s="54" t="s">
        <v>274</v>
      </c>
      <c r="F108" s="110">
        <v>-2116.4</v>
      </c>
      <c r="G108" s="125">
        <v>0</v>
      </c>
      <c r="H108" s="125"/>
      <c r="I108" s="125">
        <v>-2116.4</v>
      </c>
    </row>
    <row r="109" spans="1:9" s="82" customFormat="1" ht="15">
      <c r="A109" s="55" t="s">
        <v>368</v>
      </c>
      <c r="B109" s="79">
        <v>706</v>
      </c>
      <c r="C109" s="20" t="s">
        <v>78</v>
      </c>
      <c r="D109" s="53" t="s">
        <v>364</v>
      </c>
      <c r="E109" s="54"/>
      <c r="F109" s="110">
        <f>F110</f>
        <v>380</v>
      </c>
      <c r="G109" s="110">
        <f>G110</f>
        <v>380</v>
      </c>
      <c r="H109" s="110">
        <f>H110</f>
        <v>0</v>
      </c>
      <c r="I109" s="110">
        <f>I110</f>
        <v>0</v>
      </c>
    </row>
    <row r="110" spans="1:9" s="82" customFormat="1" ht="30.75">
      <c r="A110" s="55" t="s">
        <v>275</v>
      </c>
      <c r="B110" s="79">
        <v>706</v>
      </c>
      <c r="C110" s="20" t="s">
        <v>78</v>
      </c>
      <c r="D110" s="53" t="s">
        <v>364</v>
      </c>
      <c r="E110" s="54" t="s">
        <v>274</v>
      </c>
      <c r="F110" s="110">
        <v>380</v>
      </c>
      <c r="G110" s="125">
        <v>380</v>
      </c>
      <c r="H110" s="125"/>
      <c r="I110" s="125"/>
    </row>
    <row r="111" spans="1:9" s="82" customFormat="1" ht="15">
      <c r="A111" s="55" t="s">
        <v>366</v>
      </c>
      <c r="B111" s="79">
        <v>706</v>
      </c>
      <c r="C111" s="20" t="s">
        <v>78</v>
      </c>
      <c r="D111" s="53" t="s">
        <v>362</v>
      </c>
      <c r="E111" s="54"/>
      <c r="F111" s="110">
        <f>F112</f>
        <v>1521.9850000000001</v>
      </c>
      <c r="G111" s="110">
        <f>G112</f>
        <v>955.585</v>
      </c>
      <c r="H111" s="110">
        <f>H112</f>
        <v>0</v>
      </c>
      <c r="I111" s="110">
        <f>I112</f>
        <v>566.4</v>
      </c>
    </row>
    <row r="112" spans="1:9" s="82" customFormat="1" ht="30.75">
      <c r="A112" s="55" t="s">
        <v>275</v>
      </c>
      <c r="B112" s="79">
        <v>706</v>
      </c>
      <c r="C112" s="20" t="s">
        <v>78</v>
      </c>
      <c r="D112" s="53" t="s">
        <v>362</v>
      </c>
      <c r="E112" s="54" t="s">
        <v>274</v>
      </c>
      <c r="F112" s="110">
        <f>955.585+566.4</f>
        <v>1521.9850000000001</v>
      </c>
      <c r="G112" s="125">
        <v>955.585</v>
      </c>
      <c r="H112" s="125"/>
      <c r="I112" s="125">
        <v>566.4</v>
      </c>
    </row>
    <row r="113" spans="1:9" s="82" customFormat="1" ht="30.75">
      <c r="A113" s="55" t="s">
        <v>374</v>
      </c>
      <c r="B113" s="79">
        <v>706</v>
      </c>
      <c r="C113" s="20" t="s">
        <v>78</v>
      </c>
      <c r="D113" s="53" t="s">
        <v>363</v>
      </c>
      <c r="E113" s="54"/>
      <c r="F113" s="110">
        <f>F114</f>
        <v>5720.219</v>
      </c>
      <c r="G113" s="110">
        <f>G114</f>
        <v>5170.219</v>
      </c>
      <c r="H113" s="110">
        <f>H114</f>
        <v>0</v>
      </c>
      <c r="I113" s="110">
        <f>I114</f>
        <v>550</v>
      </c>
    </row>
    <row r="114" spans="1:9" s="82" customFormat="1" ht="30.75">
      <c r="A114" s="55" t="s">
        <v>275</v>
      </c>
      <c r="B114" s="79">
        <v>706</v>
      </c>
      <c r="C114" s="20" t="s">
        <v>78</v>
      </c>
      <c r="D114" s="53" t="s">
        <v>363</v>
      </c>
      <c r="E114" s="54" t="s">
        <v>274</v>
      </c>
      <c r="F114" s="110">
        <f>5170.219+550</f>
        <v>5720.219</v>
      </c>
      <c r="G114" s="125">
        <v>5170.219</v>
      </c>
      <c r="H114" s="125"/>
      <c r="I114" s="125">
        <v>550</v>
      </c>
    </row>
    <row r="115" spans="1:9" s="82" customFormat="1" ht="15">
      <c r="A115" s="55" t="s">
        <v>375</v>
      </c>
      <c r="B115" s="79">
        <v>706</v>
      </c>
      <c r="C115" s="20" t="s">
        <v>78</v>
      </c>
      <c r="D115" s="53" t="s">
        <v>365</v>
      </c>
      <c r="E115" s="54"/>
      <c r="F115" s="110">
        <f>F116</f>
        <v>196</v>
      </c>
      <c r="G115" s="110">
        <f>G116</f>
        <v>196</v>
      </c>
      <c r="H115" s="110">
        <f>H116</f>
        <v>0</v>
      </c>
      <c r="I115" s="110">
        <f>I116</f>
        <v>0</v>
      </c>
    </row>
    <row r="116" spans="1:9" s="82" customFormat="1" ht="30.75">
      <c r="A116" s="55" t="s">
        <v>275</v>
      </c>
      <c r="B116" s="79">
        <v>706</v>
      </c>
      <c r="C116" s="20" t="s">
        <v>78</v>
      </c>
      <c r="D116" s="53" t="s">
        <v>365</v>
      </c>
      <c r="E116" s="54" t="s">
        <v>274</v>
      </c>
      <c r="F116" s="110">
        <v>196</v>
      </c>
      <c r="G116" s="125">
        <v>196</v>
      </c>
      <c r="H116" s="125"/>
      <c r="I116" s="125"/>
    </row>
    <row r="117" spans="1:9" ht="15" hidden="1">
      <c r="A117" s="55" t="s">
        <v>99</v>
      </c>
      <c r="B117" s="79">
        <v>706</v>
      </c>
      <c r="C117" s="54" t="s">
        <v>98</v>
      </c>
      <c r="D117" s="54"/>
      <c r="E117" s="54"/>
      <c r="F117" s="117">
        <f>F118</f>
        <v>0</v>
      </c>
      <c r="G117" s="118">
        <f aca="true" t="shared" si="9" ref="G117:I118">G118</f>
        <v>0</v>
      </c>
      <c r="H117" s="118">
        <f t="shared" si="9"/>
        <v>0</v>
      </c>
      <c r="I117" s="118">
        <f t="shared" si="9"/>
        <v>0</v>
      </c>
    </row>
    <row r="118" spans="1:9" ht="46.5" hidden="1">
      <c r="A118" s="33" t="s">
        <v>137</v>
      </c>
      <c r="B118" s="79">
        <v>706</v>
      </c>
      <c r="C118" s="53" t="s">
        <v>98</v>
      </c>
      <c r="D118" s="54" t="s">
        <v>273</v>
      </c>
      <c r="E118" s="54"/>
      <c r="F118" s="117">
        <f>F119</f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</row>
    <row r="119" spans="1:9" ht="15" hidden="1">
      <c r="A119" s="33" t="s">
        <v>138</v>
      </c>
      <c r="B119" s="79">
        <v>706</v>
      </c>
      <c r="C119" s="53" t="s">
        <v>98</v>
      </c>
      <c r="D119" s="54" t="s">
        <v>2</v>
      </c>
      <c r="E119" s="54"/>
      <c r="F119" s="117">
        <f>F120+F122</f>
        <v>0</v>
      </c>
      <c r="G119" s="118">
        <f>G120+G122</f>
        <v>0</v>
      </c>
      <c r="H119" s="118">
        <f>H120+H122</f>
        <v>0</v>
      </c>
      <c r="I119" s="118">
        <f>I120+I122</f>
        <v>0</v>
      </c>
    </row>
    <row r="120" spans="1:9" ht="15" hidden="1">
      <c r="A120" s="55" t="s">
        <v>121</v>
      </c>
      <c r="B120" s="79">
        <v>706</v>
      </c>
      <c r="C120" s="53" t="s">
        <v>98</v>
      </c>
      <c r="D120" s="54" t="s">
        <v>3</v>
      </c>
      <c r="E120" s="54"/>
      <c r="F120" s="117">
        <f>F121</f>
        <v>0</v>
      </c>
      <c r="G120" s="118">
        <f>G121</f>
        <v>0</v>
      </c>
      <c r="H120" s="118">
        <f>H121</f>
        <v>0</v>
      </c>
      <c r="I120" s="118">
        <f>I121</f>
        <v>0</v>
      </c>
    </row>
    <row r="121" spans="1:9" ht="30.75" hidden="1">
      <c r="A121" s="55" t="s">
        <v>219</v>
      </c>
      <c r="B121" s="79">
        <v>706</v>
      </c>
      <c r="C121" s="53" t="s">
        <v>98</v>
      </c>
      <c r="D121" s="54" t="s">
        <v>3</v>
      </c>
      <c r="E121" s="54" t="s">
        <v>218</v>
      </c>
      <c r="F121" s="117"/>
      <c r="G121" s="119"/>
      <c r="H121" s="119"/>
      <c r="I121" s="119"/>
    </row>
    <row r="122" spans="1:9" ht="46.5" hidden="1">
      <c r="A122" s="55" t="s">
        <v>294</v>
      </c>
      <c r="B122" s="79">
        <v>706</v>
      </c>
      <c r="C122" s="53" t="s">
        <v>98</v>
      </c>
      <c r="D122" s="54" t="s">
        <v>293</v>
      </c>
      <c r="E122" s="54"/>
      <c r="F122" s="117">
        <f>F123</f>
        <v>0</v>
      </c>
      <c r="G122" s="118">
        <f>G123</f>
        <v>0</v>
      </c>
      <c r="H122" s="118">
        <f>H123</f>
        <v>0</v>
      </c>
      <c r="I122" s="118">
        <f>I123</f>
        <v>0</v>
      </c>
    </row>
    <row r="123" spans="1:9" ht="15" hidden="1">
      <c r="A123" s="55" t="s">
        <v>28</v>
      </c>
      <c r="B123" s="79">
        <v>706</v>
      </c>
      <c r="C123" s="53" t="s">
        <v>98</v>
      </c>
      <c r="D123" s="54" t="s">
        <v>293</v>
      </c>
      <c r="E123" s="54" t="s">
        <v>248</v>
      </c>
      <c r="F123" s="117"/>
      <c r="G123" s="119"/>
      <c r="H123" s="119"/>
      <c r="I123" s="119"/>
    </row>
    <row r="124" spans="1:9" s="80" customFormat="1" ht="15">
      <c r="A124" s="78" t="s">
        <v>44</v>
      </c>
      <c r="B124" s="79">
        <v>706</v>
      </c>
      <c r="C124" s="60" t="s">
        <v>188</v>
      </c>
      <c r="D124" s="60"/>
      <c r="E124" s="60"/>
      <c r="F124" s="115">
        <f>F130+F125+F145</f>
        <v>364.467</v>
      </c>
      <c r="G124" s="116">
        <f>G130+G125+G145</f>
        <v>364.467</v>
      </c>
      <c r="H124" s="116">
        <f>H130+H125+H145</f>
        <v>0</v>
      </c>
      <c r="I124" s="116">
        <f>I130+I125+I145</f>
        <v>0</v>
      </c>
    </row>
    <row r="125" spans="1:9" s="80" customFormat="1" ht="27.75" customHeight="1" hidden="1">
      <c r="A125" s="33" t="s">
        <v>166</v>
      </c>
      <c r="B125" s="79">
        <v>706</v>
      </c>
      <c r="C125" s="20" t="s">
        <v>165</v>
      </c>
      <c r="D125" s="60"/>
      <c r="E125" s="60"/>
      <c r="F125" s="110">
        <f>F129</f>
        <v>0</v>
      </c>
      <c r="G125" s="104">
        <f>G129</f>
        <v>0</v>
      </c>
      <c r="H125" s="104">
        <f>H129</f>
        <v>0</v>
      </c>
      <c r="I125" s="104">
        <f>I129</f>
        <v>0</v>
      </c>
    </row>
    <row r="126" spans="1:9" s="80" customFormat="1" ht="30.75" hidden="1">
      <c r="A126" s="55" t="s">
        <v>65</v>
      </c>
      <c r="B126" s="79">
        <v>706</v>
      </c>
      <c r="C126" s="20" t="s">
        <v>165</v>
      </c>
      <c r="D126" s="20" t="s">
        <v>258</v>
      </c>
      <c r="E126" s="60"/>
      <c r="F126" s="117">
        <f>F128</f>
        <v>0</v>
      </c>
      <c r="G126" s="118">
        <f>G128</f>
        <v>0</v>
      </c>
      <c r="H126" s="118">
        <f>H128</f>
        <v>0</v>
      </c>
      <c r="I126" s="118">
        <f>I128</f>
        <v>0</v>
      </c>
    </row>
    <row r="127" spans="1:9" s="80" customFormat="1" ht="32.25" customHeight="1" hidden="1">
      <c r="A127" s="33" t="s">
        <v>148</v>
      </c>
      <c r="B127" s="79">
        <v>706</v>
      </c>
      <c r="C127" s="7" t="s">
        <v>165</v>
      </c>
      <c r="D127" s="20" t="s">
        <v>0</v>
      </c>
      <c r="E127" s="60"/>
      <c r="F127" s="117">
        <f>F126</f>
        <v>0</v>
      </c>
      <c r="G127" s="118">
        <f>G126</f>
        <v>0</v>
      </c>
      <c r="H127" s="118">
        <f>H126</f>
        <v>0</v>
      </c>
      <c r="I127" s="118">
        <f>I126</f>
        <v>0</v>
      </c>
    </row>
    <row r="128" spans="1:9" s="80" customFormat="1" ht="15" hidden="1">
      <c r="A128" s="33" t="s">
        <v>154</v>
      </c>
      <c r="B128" s="79">
        <v>706</v>
      </c>
      <c r="C128" s="20" t="s">
        <v>165</v>
      </c>
      <c r="D128" s="7" t="s">
        <v>25</v>
      </c>
      <c r="E128" s="60"/>
      <c r="F128" s="117">
        <f>F129</f>
        <v>0</v>
      </c>
      <c r="G128" s="118">
        <f>G129</f>
        <v>0</v>
      </c>
      <c r="H128" s="118">
        <f>H129</f>
        <v>0</v>
      </c>
      <c r="I128" s="118">
        <f>I129</f>
        <v>0</v>
      </c>
    </row>
    <row r="129" spans="1:9" s="80" customFormat="1" ht="15" hidden="1">
      <c r="A129" s="55" t="s">
        <v>253</v>
      </c>
      <c r="B129" s="79">
        <v>706</v>
      </c>
      <c r="C129" s="20" t="s">
        <v>165</v>
      </c>
      <c r="D129" s="7" t="s">
        <v>25</v>
      </c>
      <c r="E129" s="20" t="s">
        <v>252</v>
      </c>
      <c r="F129" s="117"/>
      <c r="G129" s="124"/>
      <c r="H129" s="124"/>
      <c r="I129" s="124"/>
    </row>
    <row r="130" spans="1:9" ht="15">
      <c r="A130" s="55" t="s">
        <v>191</v>
      </c>
      <c r="B130" s="79">
        <v>706</v>
      </c>
      <c r="C130" s="54" t="s">
        <v>192</v>
      </c>
      <c r="D130" s="54"/>
      <c r="E130" s="54"/>
      <c r="F130" s="117">
        <f>F132+F134</f>
        <v>364.467</v>
      </c>
      <c r="G130" s="118">
        <f>G132+G134</f>
        <v>364.467</v>
      </c>
      <c r="H130" s="118">
        <f>H132+H134</f>
        <v>0</v>
      </c>
      <c r="I130" s="118">
        <f>I132+I134</f>
        <v>0</v>
      </c>
    </row>
    <row r="131" spans="1:9" ht="46.5" hidden="1">
      <c r="A131" s="55" t="s">
        <v>64</v>
      </c>
      <c r="B131" s="79">
        <v>706</v>
      </c>
      <c r="C131" s="54" t="s">
        <v>192</v>
      </c>
      <c r="D131" s="54" t="s">
        <v>247</v>
      </c>
      <c r="E131" s="54"/>
      <c r="F131" s="117">
        <f>F132</f>
        <v>0</v>
      </c>
      <c r="G131" s="118">
        <f aca="true" t="shared" si="10" ref="G131:I132">G132</f>
        <v>0</v>
      </c>
      <c r="H131" s="118">
        <f t="shared" si="10"/>
        <v>0</v>
      </c>
      <c r="I131" s="118">
        <f t="shared" si="10"/>
        <v>0</v>
      </c>
    </row>
    <row r="132" spans="1:9" ht="24" customHeight="1" hidden="1">
      <c r="A132" s="55" t="s">
        <v>202</v>
      </c>
      <c r="B132" s="79">
        <v>706</v>
      </c>
      <c r="C132" s="54" t="s">
        <v>192</v>
      </c>
      <c r="D132" s="53" t="s">
        <v>26</v>
      </c>
      <c r="E132" s="54"/>
      <c r="F132" s="117">
        <f>F133</f>
        <v>0</v>
      </c>
      <c r="G132" s="118">
        <f t="shared" si="10"/>
        <v>0</v>
      </c>
      <c r="H132" s="118">
        <f t="shared" si="10"/>
        <v>0</v>
      </c>
      <c r="I132" s="118">
        <f t="shared" si="10"/>
        <v>0</v>
      </c>
    </row>
    <row r="133" spans="1:9" ht="30.75" hidden="1">
      <c r="A133" s="55" t="s">
        <v>235</v>
      </c>
      <c r="B133" s="79">
        <v>706</v>
      </c>
      <c r="C133" s="54" t="s">
        <v>192</v>
      </c>
      <c r="D133" s="53" t="s">
        <v>26</v>
      </c>
      <c r="E133" s="54" t="s">
        <v>236</v>
      </c>
      <c r="F133" s="117"/>
      <c r="G133" s="119"/>
      <c r="H133" s="119"/>
      <c r="I133" s="119"/>
    </row>
    <row r="134" spans="1:9" ht="30.75">
      <c r="A134" s="55" t="s">
        <v>65</v>
      </c>
      <c r="B134" s="79">
        <v>706</v>
      </c>
      <c r="C134" s="54" t="s">
        <v>192</v>
      </c>
      <c r="D134" s="54" t="s">
        <v>258</v>
      </c>
      <c r="E134" s="54"/>
      <c r="F134" s="117">
        <f>F136+F138</f>
        <v>364.467</v>
      </c>
      <c r="G134" s="118">
        <f>G136+G138</f>
        <v>364.467</v>
      </c>
      <c r="H134" s="118">
        <f>H136+H138</f>
        <v>0</v>
      </c>
      <c r="I134" s="118">
        <f>I136+I138</f>
        <v>0</v>
      </c>
    </row>
    <row r="135" spans="1:9" ht="15">
      <c r="A135" s="33" t="s">
        <v>148</v>
      </c>
      <c r="B135" s="79">
        <v>706</v>
      </c>
      <c r="C135" s="54" t="s">
        <v>192</v>
      </c>
      <c r="D135" s="54" t="s">
        <v>0</v>
      </c>
      <c r="E135" s="54"/>
      <c r="F135" s="117">
        <f>F134</f>
        <v>364.467</v>
      </c>
      <c r="G135" s="118">
        <f>G134</f>
        <v>364.467</v>
      </c>
      <c r="H135" s="118">
        <f>H134</f>
        <v>0</v>
      </c>
      <c r="I135" s="118">
        <f>I134</f>
        <v>0</v>
      </c>
    </row>
    <row r="136" spans="1:9" ht="46.5" hidden="1">
      <c r="A136" s="55" t="s">
        <v>204</v>
      </c>
      <c r="B136" s="79">
        <v>706</v>
      </c>
      <c r="C136" s="54" t="s">
        <v>192</v>
      </c>
      <c r="D136" s="54" t="s">
        <v>234</v>
      </c>
      <c r="E136" s="54"/>
      <c r="F136" s="117">
        <f>F137</f>
        <v>0</v>
      </c>
      <c r="G136" s="118">
        <f>G137</f>
        <v>0</v>
      </c>
      <c r="H136" s="118">
        <f>H137</f>
        <v>0</v>
      </c>
      <c r="I136" s="118">
        <f>I137</f>
        <v>0</v>
      </c>
    </row>
    <row r="137" spans="1:9" ht="15" hidden="1">
      <c r="A137" s="55" t="s">
        <v>253</v>
      </c>
      <c r="B137" s="79">
        <v>706</v>
      </c>
      <c r="C137" s="54" t="s">
        <v>192</v>
      </c>
      <c r="D137" s="54" t="s">
        <v>234</v>
      </c>
      <c r="E137" s="54" t="s">
        <v>252</v>
      </c>
      <c r="F137" s="117"/>
      <c r="G137" s="119"/>
      <c r="H137" s="119"/>
      <c r="I137" s="119"/>
    </row>
    <row r="138" spans="1:9" ht="30.75">
      <c r="A138" s="33" t="s">
        <v>140</v>
      </c>
      <c r="B138" s="79">
        <v>706</v>
      </c>
      <c r="C138" s="54" t="s">
        <v>192</v>
      </c>
      <c r="D138" s="54" t="s">
        <v>262</v>
      </c>
      <c r="E138" s="54"/>
      <c r="F138" s="117">
        <f>F140+F143</f>
        <v>364.467</v>
      </c>
      <c r="G138" s="118">
        <f>G140+G143</f>
        <v>364.467</v>
      </c>
      <c r="H138" s="118">
        <f>H140+H143</f>
        <v>0</v>
      </c>
      <c r="I138" s="118">
        <f>I140+I143</f>
        <v>0</v>
      </c>
    </row>
    <row r="139" spans="1:9" ht="30.75">
      <c r="A139" s="33" t="s">
        <v>141</v>
      </c>
      <c r="B139" s="79">
        <v>706</v>
      </c>
      <c r="C139" s="54" t="s">
        <v>192</v>
      </c>
      <c r="D139" s="54" t="s">
        <v>4</v>
      </c>
      <c r="E139" s="54"/>
      <c r="F139" s="117">
        <f>F138</f>
        <v>364.467</v>
      </c>
      <c r="G139" s="118">
        <f>G138</f>
        <v>364.467</v>
      </c>
      <c r="H139" s="118">
        <f>H138</f>
        <v>0</v>
      </c>
      <c r="I139" s="118">
        <f>I138</f>
        <v>0</v>
      </c>
    </row>
    <row r="140" spans="1:9" ht="30.75" hidden="1">
      <c r="A140" s="55" t="s">
        <v>312</v>
      </c>
      <c r="B140" s="79">
        <v>706</v>
      </c>
      <c r="C140" s="54" t="s">
        <v>192</v>
      </c>
      <c r="D140" s="54" t="s">
        <v>311</v>
      </c>
      <c r="E140" s="54"/>
      <c r="F140" s="117">
        <f>F141</f>
        <v>0</v>
      </c>
      <c r="G140" s="118">
        <f>G141</f>
        <v>0</v>
      </c>
      <c r="H140" s="118">
        <f>H141</f>
        <v>0</v>
      </c>
      <c r="I140" s="118">
        <f>I141</f>
        <v>0</v>
      </c>
    </row>
    <row r="141" spans="1:9" ht="15" hidden="1">
      <c r="A141" s="55" t="s">
        <v>253</v>
      </c>
      <c r="B141" s="79">
        <v>706</v>
      </c>
      <c r="C141" s="54" t="s">
        <v>192</v>
      </c>
      <c r="D141" s="54" t="s">
        <v>311</v>
      </c>
      <c r="E141" s="54" t="s">
        <v>252</v>
      </c>
      <c r="F141" s="117"/>
      <c r="G141" s="119"/>
      <c r="H141" s="119"/>
      <c r="I141" s="119"/>
    </row>
    <row r="142" spans="1:9" ht="35.25" customHeight="1">
      <c r="A142" s="55" t="s">
        <v>310</v>
      </c>
      <c r="B142" s="79">
        <v>706</v>
      </c>
      <c r="C142" s="54" t="s">
        <v>192</v>
      </c>
      <c r="D142" s="54" t="s">
        <v>309</v>
      </c>
      <c r="E142" s="54"/>
      <c r="F142" s="117">
        <f>F143</f>
        <v>364.467</v>
      </c>
      <c r="G142" s="118">
        <f>G143</f>
        <v>364.467</v>
      </c>
      <c r="H142" s="118">
        <f>H143</f>
        <v>0</v>
      </c>
      <c r="I142" s="118">
        <f>I143</f>
        <v>0</v>
      </c>
    </row>
    <row r="143" spans="1:9" ht="15">
      <c r="A143" s="55" t="s">
        <v>253</v>
      </c>
      <c r="B143" s="79">
        <v>706</v>
      </c>
      <c r="C143" s="54" t="s">
        <v>192</v>
      </c>
      <c r="D143" s="54" t="s">
        <v>309</v>
      </c>
      <c r="E143" s="54" t="s">
        <v>252</v>
      </c>
      <c r="F143" s="117">
        <v>364.467</v>
      </c>
      <c r="G143" s="119">
        <v>364.467</v>
      </c>
      <c r="H143" s="119"/>
      <c r="I143" s="119"/>
    </row>
    <row r="144" spans="1:9" ht="15" hidden="1">
      <c r="A144" s="55" t="s">
        <v>82</v>
      </c>
      <c r="B144" s="79">
        <v>706</v>
      </c>
      <c r="C144" s="54" t="s">
        <v>193</v>
      </c>
      <c r="D144" s="54"/>
      <c r="E144" s="54"/>
      <c r="F144" s="117">
        <f>F145</f>
        <v>0</v>
      </c>
      <c r="G144" s="118">
        <f>G145</f>
        <v>0</v>
      </c>
      <c r="H144" s="118">
        <f>H145</f>
        <v>0</v>
      </c>
      <c r="I144" s="118">
        <f>I145</f>
        <v>0</v>
      </c>
    </row>
    <row r="145" spans="1:9" ht="46.5" hidden="1">
      <c r="A145" s="55" t="s">
        <v>127</v>
      </c>
      <c r="B145" s="79">
        <v>706</v>
      </c>
      <c r="C145" s="54" t="s">
        <v>193</v>
      </c>
      <c r="D145" s="54" t="s">
        <v>245</v>
      </c>
      <c r="E145" s="54"/>
      <c r="F145" s="117">
        <f>F146+F150+F148</f>
        <v>0</v>
      </c>
      <c r="G145" s="118">
        <f>G146+G150+G148</f>
        <v>0</v>
      </c>
      <c r="H145" s="118">
        <f>H146+H150+H148</f>
        <v>0</v>
      </c>
      <c r="I145" s="118">
        <f>I146+I150+I148</f>
        <v>0</v>
      </c>
    </row>
    <row r="146" spans="1:9" ht="62.25" hidden="1">
      <c r="A146" s="55" t="s">
        <v>210</v>
      </c>
      <c r="B146" s="79">
        <v>706</v>
      </c>
      <c r="C146" s="54" t="s">
        <v>193</v>
      </c>
      <c r="D146" s="54" t="s">
        <v>261</v>
      </c>
      <c r="E146" s="54"/>
      <c r="F146" s="117">
        <f>F147</f>
        <v>0</v>
      </c>
      <c r="G146" s="118">
        <f>G147</f>
        <v>0</v>
      </c>
      <c r="H146" s="118">
        <f>H147</f>
        <v>0</v>
      </c>
      <c r="I146" s="118">
        <f>I147</f>
        <v>0</v>
      </c>
    </row>
    <row r="147" spans="1:9" ht="15" hidden="1">
      <c r="A147" s="55" t="s">
        <v>253</v>
      </c>
      <c r="B147" s="79">
        <v>706</v>
      </c>
      <c r="C147" s="54" t="s">
        <v>193</v>
      </c>
      <c r="D147" s="54" t="s">
        <v>261</v>
      </c>
      <c r="E147" s="54" t="s">
        <v>274</v>
      </c>
      <c r="F147" s="117"/>
      <c r="G147" s="119"/>
      <c r="H147" s="119"/>
      <c r="I147" s="119"/>
    </row>
    <row r="148" spans="1:9" ht="62.25" hidden="1">
      <c r="A148" s="55" t="s">
        <v>296</v>
      </c>
      <c r="B148" s="79">
        <v>706</v>
      </c>
      <c r="C148" s="54" t="s">
        <v>193</v>
      </c>
      <c r="D148" s="54" t="s">
        <v>295</v>
      </c>
      <c r="E148" s="54"/>
      <c r="F148" s="117">
        <f>F149</f>
        <v>0</v>
      </c>
      <c r="G148" s="118">
        <f>G149</f>
        <v>0</v>
      </c>
      <c r="H148" s="118">
        <f>H149</f>
        <v>0</v>
      </c>
      <c r="I148" s="118">
        <f>I149</f>
        <v>0</v>
      </c>
    </row>
    <row r="149" spans="1:9" ht="15" hidden="1">
      <c r="A149" s="55" t="s">
        <v>253</v>
      </c>
      <c r="B149" s="79">
        <v>706</v>
      </c>
      <c r="C149" s="54" t="s">
        <v>193</v>
      </c>
      <c r="D149" s="54" t="s">
        <v>295</v>
      </c>
      <c r="E149" s="54" t="s">
        <v>274</v>
      </c>
      <c r="F149" s="117"/>
      <c r="G149" s="119"/>
      <c r="H149" s="119"/>
      <c r="I149" s="119"/>
    </row>
    <row r="150" spans="1:9" ht="30.75" hidden="1">
      <c r="A150" s="55" t="s">
        <v>54</v>
      </c>
      <c r="B150" s="79">
        <v>706</v>
      </c>
      <c r="C150" s="54" t="s">
        <v>193</v>
      </c>
      <c r="D150" s="54" t="s">
        <v>225</v>
      </c>
      <c r="E150" s="54"/>
      <c r="F150" s="117">
        <f>F151</f>
        <v>0</v>
      </c>
      <c r="G150" s="118">
        <f>G151</f>
        <v>0</v>
      </c>
      <c r="H150" s="118">
        <f>H151</f>
        <v>0</v>
      </c>
      <c r="I150" s="118">
        <f>I151</f>
        <v>0</v>
      </c>
    </row>
    <row r="151" spans="1:9" ht="30.75" hidden="1">
      <c r="A151" s="55" t="s">
        <v>219</v>
      </c>
      <c r="B151" s="79">
        <v>706</v>
      </c>
      <c r="C151" s="54" t="s">
        <v>193</v>
      </c>
      <c r="D151" s="54" t="s">
        <v>225</v>
      </c>
      <c r="E151" s="54" t="s">
        <v>218</v>
      </c>
      <c r="F151" s="117"/>
      <c r="G151" s="119"/>
      <c r="H151" s="119"/>
      <c r="I151" s="119"/>
    </row>
    <row r="152" spans="1:9" ht="15">
      <c r="A152" s="81" t="s">
        <v>155</v>
      </c>
      <c r="B152" s="28">
        <v>706</v>
      </c>
      <c r="C152" s="39" t="s">
        <v>194</v>
      </c>
      <c r="D152" s="39"/>
      <c r="E152" s="39"/>
      <c r="F152" s="122">
        <f aca="true" t="shared" si="11" ref="F152:I156">F153</f>
        <v>130.515</v>
      </c>
      <c r="G152" s="122">
        <f t="shared" si="11"/>
        <v>130.515</v>
      </c>
      <c r="H152" s="122">
        <f t="shared" si="11"/>
        <v>0</v>
      </c>
      <c r="I152" s="122">
        <f t="shared" si="11"/>
        <v>0</v>
      </c>
    </row>
    <row r="153" spans="1:9" ht="15">
      <c r="A153" s="55" t="s">
        <v>376</v>
      </c>
      <c r="B153" s="79">
        <v>706</v>
      </c>
      <c r="C153" s="54" t="s">
        <v>156</v>
      </c>
      <c r="D153" s="54"/>
      <c r="E153" s="54"/>
      <c r="F153" s="117">
        <f t="shared" si="11"/>
        <v>130.515</v>
      </c>
      <c r="G153" s="117">
        <f t="shared" si="11"/>
        <v>130.515</v>
      </c>
      <c r="H153" s="117">
        <f t="shared" si="11"/>
        <v>0</v>
      </c>
      <c r="I153" s="117">
        <f t="shared" si="11"/>
        <v>0</v>
      </c>
    </row>
    <row r="154" spans="1:9" ht="46.5">
      <c r="A154" s="55" t="s">
        <v>8</v>
      </c>
      <c r="B154" s="79">
        <v>706</v>
      </c>
      <c r="C154" s="54" t="s">
        <v>156</v>
      </c>
      <c r="D154" s="54" t="s">
        <v>5</v>
      </c>
      <c r="E154" s="54"/>
      <c r="F154" s="117">
        <f t="shared" si="11"/>
        <v>130.515</v>
      </c>
      <c r="G154" s="117">
        <f t="shared" si="11"/>
        <v>130.515</v>
      </c>
      <c r="H154" s="117">
        <f t="shared" si="11"/>
        <v>0</v>
      </c>
      <c r="I154" s="117">
        <f t="shared" si="11"/>
        <v>0</v>
      </c>
    </row>
    <row r="155" spans="1:9" ht="15">
      <c r="A155" s="55" t="s">
        <v>7</v>
      </c>
      <c r="B155" s="79">
        <v>706</v>
      </c>
      <c r="C155" s="54" t="s">
        <v>156</v>
      </c>
      <c r="D155" s="54" t="s">
        <v>6</v>
      </c>
      <c r="E155" s="54"/>
      <c r="F155" s="117">
        <f t="shared" si="11"/>
        <v>130.515</v>
      </c>
      <c r="G155" s="117">
        <f t="shared" si="11"/>
        <v>130.515</v>
      </c>
      <c r="H155" s="117">
        <f t="shared" si="11"/>
        <v>0</v>
      </c>
      <c r="I155" s="117">
        <f t="shared" si="11"/>
        <v>0</v>
      </c>
    </row>
    <row r="156" spans="1:9" ht="15">
      <c r="A156" s="55" t="s">
        <v>375</v>
      </c>
      <c r="B156" s="79">
        <v>706</v>
      </c>
      <c r="C156" s="54" t="s">
        <v>156</v>
      </c>
      <c r="D156" s="54" t="s">
        <v>365</v>
      </c>
      <c r="E156" s="54"/>
      <c r="F156" s="117">
        <f t="shared" si="11"/>
        <v>130.515</v>
      </c>
      <c r="G156" s="117">
        <f t="shared" si="11"/>
        <v>130.515</v>
      </c>
      <c r="H156" s="117">
        <f t="shared" si="11"/>
        <v>0</v>
      </c>
      <c r="I156" s="117">
        <f t="shared" si="11"/>
        <v>0</v>
      </c>
    </row>
    <row r="157" spans="1:9" ht="30.75">
      <c r="A157" s="55" t="s">
        <v>275</v>
      </c>
      <c r="B157" s="79">
        <v>706</v>
      </c>
      <c r="C157" s="54" t="s">
        <v>156</v>
      </c>
      <c r="D157" s="54" t="s">
        <v>365</v>
      </c>
      <c r="E157" s="54" t="s">
        <v>274</v>
      </c>
      <c r="F157" s="117">
        <v>130.515</v>
      </c>
      <c r="G157" s="119">
        <v>130.515</v>
      </c>
      <c r="H157" s="119"/>
      <c r="I157" s="119"/>
    </row>
    <row r="158" spans="1:9" s="82" customFormat="1" ht="15" hidden="1">
      <c r="A158" s="81" t="s">
        <v>159</v>
      </c>
      <c r="B158" s="28">
        <v>706</v>
      </c>
      <c r="C158" s="39" t="s">
        <v>158</v>
      </c>
      <c r="D158" s="28"/>
      <c r="E158" s="28"/>
      <c r="F158" s="122">
        <f>F163+F159</f>
        <v>0</v>
      </c>
      <c r="G158" s="123">
        <f>G163+G159</f>
        <v>0</v>
      </c>
      <c r="H158" s="123">
        <f>H163+H159</f>
        <v>0</v>
      </c>
      <c r="I158" s="123">
        <f>I163+I159</f>
        <v>0</v>
      </c>
    </row>
    <row r="159" spans="1:9" ht="15" hidden="1">
      <c r="A159" s="55" t="s">
        <v>51</v>
      </c>
      <c r="B159" s="79">
        <v>706</v>
      </c>
      <c r="C159" s="54" t="s">
        <v>160</v>
      </c>
      <c r="D159" s="54"/>
      <c r="E159" s="54"/>
      <c r="F159" s="117">
        <f>F161</f>
        <v>0</v>
      </c>
      <c r="G159" s="118">
        <f>G161</f>
        <v>0</v>
      </c>
      <c r="H159" s="118">
        <f>H161</f>
        <v>0</v>
      </c>
      <c r="I159" s="118">
        <f>I161</f>
        <v>0</v>
      </c>
    </row>
    <row r="160" spans="1:9" ht="46.5" hidden="1">
      <c r="A160" s="55" t="s">
        <v>64</v>
      </c>
      <c r="B160" s="79">
        <v>706</v>
      </c>
      <c r="C160" s="54" t="s">
        <v>160</v>
      </c>
      <c r="D160" s="54" t="s">
        <v>247</v>
      </c>
      <c r="E160" s="54"/>
      <c r="F160" s="110">
        <f>F161</f>
        <v>0</v>
      </c>
      <c r="G160" s="104">
        <f aca="true" t="shared" si="12" ref="G160:I161">G161</f>
        <v>0</v>
      </c>
      <c r="H160" s="104">
        <f t="shared" si="12"/>
        <v>0</v>
      </c>
      <c r="I160" s="104">
        <f t="shared" si="12"/>
        <v>0</v>
      </c>
    </row>
    <row r="161" spans="1:9" ht="15" hidden="1">
      <c r="A161" s="50" t="s">
        <v>230</v>
      </c>
      <c r="B161" s="79">
        <v>706</v>
      </c>
      <c r="C161" s="54" t="s">
        <v>160</v>
      </c>
      <c r="D161" s="54" t="s">
        <v>229</v>
      </c>
      <c r="E161" s="54"/>
      <c r="F161" s="117">
        <f>F162</f>
        <v>0</v>
      </c>
      <c r="G161" s="118">
        <f t="shared" si="12"/>
        <v>0</v>
      </c>
      <c r="H161" s="118">
        <f t="shared" si="12"/>
        <v>0</v>
      </c>
      <c r="I161" s="118">
        <f t="shared" si="12"/>
        <v>0</v>
      </c>
    </row>
    <row r="162" spans="1:9" ht="30.75" hidden="1">
      <c r="A162" s="16" t="s">
        <v>219</v>
      </c>
      <c r="B162" s="79">
        <v>706</v>
      </c>
      <c r="C162" s="54" t="s">
        <v>160</v>
      </c>
      <c r="D162" s="54" t="s">
        <v>229</v>
      </c>
      <c r="E162" s="54" t="s">
        <v>218</v>
      </c>
      <c r="F162" s="117"/>
      <c r="G162" s="119"/>
      <c r="H162" s="119"/>
      <c r="I162" s="119"/>
    </row>
    <row r="163" spans="1:9" ht="15" hidden="1">
      <c r="A163" s="16" t="s">
        <v>43</v>
      </c>
      <c r="B163" s="79">
        <v>706</v>
      </c>
      <c r="C163" s="20" t="s">
        <v>161</v>
      </c>
      <c r="D163" s="20"/>
      <c r="E163" s="20"/>
      <c r="F163" s="117">
        <f>F164</f>
        <v>0</v>
      </c>
      <c r="G163" s="118">
        <f aca="true" t="shared" si="13" ref="G163:I165">G164</f>
        <v>0</v>
      </c>
      <c r="H163" s="118">
        <f t="shared" si="13"/>
        <v>0</v>
      </c>
      <c r="I163" s="118">
        <f t="shared" si="13"/>
        <v>0</v>
      </c>
    </row>
    <row r="164" spans="1:9" ht="46.5" hidden="1">
      <c r="A164" s="50" t="s">
        <v>64</v>
      </c>
      <c r="B164" s="79">
        <v>706</v>
      </c>
      <c r="C164" s="54" t="s">
        <v>161</v>
      </c>
      <c r="D164" s="54" t="s">
        <v>247</v>
      </c>
      <c r="E164" s="54"/>
      <c r="F164" s="117">
        <f>F165</f>
        <v>0</v>
      </c>
      <c r="G164" s="118">
        <f t="shared" si="13"/>
        <v>0</v>
      </c>
      <c r="H164" s="118">
        <f t="shared" si="13"/>
        <v>0</v>
      </c>
      <c r="I164" s="118">
        <f t="shared" si="13"/>
        <v>0</v>
      </c>
    </row>
    <row r="165" spans="1:9" ht="30.75" hidden="1">
      <c r="A165" s="50" t="s">
        <v>231</v>
      </c>
      <c r="B165" s="79">
        <v>706</v>
      </c>
      <c r="C165" s="54" t="s">
        <v>161</v>
      </c>
      <c r="D165" s="54" t="s">
        <v>232</v>
      </c>
      <c r="E165" s="54"/>
      <c r="F165" s="117">
        <f>F166</f>
        <v>0</v>
      </c>
      <c r="G165" s="118">
        <f t="shared" si="13"/>
        <v>0</v>
      </c>
      <c r="H165" s="118">
        <f t="shared" si="13"/>
        <v>0</v>
      </c>
      <c r="I165" s="118">
        <f t="shared" si="13"/>
        <v>0</v>
      </c>
    </row>
    <row r="166" spans="1:9" ht="30.75" hidden="1">
      <c r="A166" s="50" t="s">
        <v>219</v>
      </c>
      <c r="B166" s="147">
        <v>706</v>
      </c>
      <c r="C166" s="54" t="s">
        <v>161</v>
      </c>
      <c r="D166" s="53" t="s">
        <v>232</v>
      </c>
      <c r="E166" s="54" t="s">
        <v>218</v>
      </c>
      <c r="F166" s="117"/>
      <c r="G166" s="119"/>
      <c r="H166" s="119"/>
      <c r="I166" s="119"/>
    </row>
    <row r="167" spans="1:9" ht="30.75">
      <c r="A167" s="148" t="s">
        <v>333</v>
      </c>
      <c r="B167" s="149">
        <v>706</v>
      </c>
      <c r="C167" s="39" t="s">
        <v>162</v>
      </c>
      <c r="D167" s="38"/>
      <c r="E167" s="39"/>
      <c r="F167" s="122">
        <f>F168</f>
        <v>1798</v>
      </c>
      <c r="G167" s="122">
        <f aca="true" t="shared" si="14" ref="G167:I170">G168</f>
        <v>1798</v>
      </c>
      <c r="H167" s="122">
        <f t="shared" si="14"/>
        <v>0</v>
      </c>
      <c r="I167" s="122">
        <f t="shared" si="14"/>
        <v>0</v>
      </c>
    </row>
    <row r="168" spans="1:9" ht="15">
      <c r="A168" s="50" t="s">
        <v>109</v>
      </c>
      <c r="B168" s="147">
        <v>706</v>
      </c>
      <c r="C168" s="54" t="s">
        <v>105</v>
      </c>
      <c r="D168" s="53"/>
      <c r="E168" s="54"/>
      <c r="F168" s="117">
        <f>F169</f>
        <v>1798</v>
      </c>
      <c r="G168" s="117">
        <f t="shared" si="14"/>
        <v>1798</v>
      </c>
      <c r="H168" s="117">
        <f t="shared" si="14"/>
        <v>0</v>
      </c>
      <c r="I168" s="117">
        <f t="shared" si="14"/>
        <v>0</v>
      </c>
    </row>
    <row r="169" spans="1:9" ht="46.5">
      <c r="A169" s="50" t="s">
        <v>360</v>
      </c>
      <c r="B169" s="147">
        <v>706</v>
      </c>
      <c r="C169" s="54" t="s">
        <v>105</v>
      </c>
      <c r="D169" s="53" t="s">
        <v>243</v>
      </c>
      <c r="E169" s="54"/>
      <c r="F169" s="117">
        <f>F170</f>
        <v>1798</v>
      </c>
      <c r="G169" s="117">
        <f t="shared" si="14"/>
        <v>1798</v>
      </c>
      <c r="H169" s="117">
        <f t="shared" si="14"/>
        <v>0</v>
      </c>
      <c r="I169" s="117">
        <f t="shared" si="14"/>
        <v>0</v>
      </c>
    </row>
    <row r="170" spans="1:9" ht="15">
      <c r="A170" s="50" t="s">
        <v>106</v>
      </c>
      <c r="B170" s="147">
        <v>706</v>
      </c>
      <c r="C170" s="54" t="s">
        <v>105</v>
      </c>
      <c r="D170" s="53" t="s">
        <v>359</v>
      </c>
      <c r="E170" s="54"/>
      <c r="F170" s="117">
        <f>F171</f>
        <v>1798</v>
      </c>
      <c r="G170" s="117">
        <f t="shared" si="14"/>
        <v>1798</v>
      </c>
      <c r="H170" s="117">
        <f t="shared" si="14"/>
        <v>0</v>
      </c>
      <c r="I170" s="117">
        <f t="shared" si="14"/>
        <v>0</v>
      </c>
    </row>
    <row r="171" spans="1:9" ht="15">
      <c r="A171" s="50" t="s">
        <v>28</v>
      </c>
      <c r="B171" s="147">
        <v>706</v>
      </c>
      <c r="C171" s="54" t="s">
        <v>105</v>
      </c>
      <c r="D171" s="53" t="s">
        <v>359</v>
      </c>
      <c r="E171" s="54" t="s">
        <v>248</v>
      </c>
      <c r="F171" s="117">
        <v>1798</v>
      </c>
      <c r="G171" s="119">
        <v>1798</v>
      </c>
      <c r="H171" s="119"/>
      <c r="I171" s="119"/>
    </row>
    <row r="172" spans="1:9" s="49" customFormat="1" ht="30.75">
      <c r="A172" s="59" t="s">
        <v>203</v>
      </c>
      <c r="B172" s="70">
        <v>730</v>
      </c>
      <c r="C172" s="48"/>
      <c r="D172" s="48"/>
      <c r="E172" s="48"/>
      <c r="F172" s="113">
        <f>F174+F180</f>
        <v>74.428</v>
      </c>
      <c r="G172" s="114">
        <f>G174+G180</f>
        <v>74.428</v>
      </c>
      <c r="H172" s="114">
        <f>H174+H180</f>
        <v>0</v>
      </c>
      <c r="I172" s="114">
        <f>I174+I180</f>
        <v>0</v>
      </c>
    </row>
    <row r="173" spans="1:9" s="80" customFormat="1" ht="15">
      <c r="A173" s="78" t="s">
        <v>171</v>
      </c>
      <c r="B173" s="79">
        <v>730</v>
      </c>
      <c r="C173" s="60" t="s">
        <v>35</v>
      </c>
      <c r="D173" s="60"/>
      <c r="E173" s="60"/>
      <c r="F173" s="115">
        <f>F174</f>
        <v>74.428</v>
      </c>
      <c r="G173" s="116">
        <f>G174</f>
        <v>74.428</v>
      </c>
      <c r="H173" s="116">
        <f>H174</f>
        <v>0</v>
      </c>
      <c r="I173" s="116">
        <f>I174</f>
        <v>0</v>
      </c>
    </row>
    <row r="174" spans="1:9" s="80" customFormat="1" ht="46.5">
      <c r="A174" s="55" t="s">
        <v>286</v>
      </c>
      <c r="B174" s="79">
        <v>730</v>
      </c>
      <c r="C174" s="54" t="s">
        <v>195</v>
      </c>
      <c r="D174" s="60"/>
      <c r="E174" s="60"/>
      <c r="F174" s="117">
        <f>F176</f>
        <v>74.428</v>
      </c>
      <c r="G174" s="118">
        <f>G176</f>
        <v>74.428</v>
      </c>
      <c r="H174" s="118">
        <f>H176</f>
        <v>0</v>
      </c>
      <c r="I174" s="118">
        <f>I176</f>
        <v>0</v>
      </c>
    </row>
    <row r="175" spans="1:9" s="80" customFormat="1" ht="30.75">
      <c r="A175" s="33" t="s">
        <v>142</v>
      </c>
      <c r="B175" s="79">
        <v>730</v>
      </c>
      <c r="C175" s="54" t="s">
        <v>195</v>
      </c>
      <c r="D175" s="20" t="s">
        <v>276</v>
      </c>
      <c r="E175" s="52"/>
      <c r="F175" s="117">
        <f>F176</f>
        <v>74.428</v>
      </c>
      <c r="G175" s="118">
        <f>G176</f>
        <v>74.428</v>
      </c>
      <c r="H175" s="118">
        <f>H176</f>
        <v>0</v>
      </c>
      <c r="I175" s="118">
        <f>I176</f>
        <v>0</v>
      </c>
    </row>
    <row r="176" spans="1:9" s="80" customFormat="1" ht="15">
      <c r="A176" s="55" t="s">
        <v>173</v>
      </c>
      <c r="B176" s="79">
        <v>730</v>
      </c>
      <c r="C176" s="54" t="s">
        <v>195</v>
      </c>
      <c r="D176" s="54" t="s">
        <v>143</v>
      </c>
      <c r="E176" s="54"/>
      <c r="F176" s="117">
        <f>F177+F178+F179</f>
        <v>74.428</v>
      </c>
      <c r="G176" s="118">
        <f>G177+G178+G179</f>
        <v>74.428</v>
      </c>
      <c r="H176" s="118">
        <f>H177+H178+H179</f>
        <v>0</v>
      </c>
      <c r="I176" s="118">
        <f>I177+I178+I179</f>
        <v>0</v>
      </c>
    </row>
    <row r="177" spans="1:9" s="80" customFormat="1" ht="62.25" hidden="1">
      <c r="A177" s="55" t="s">
        <v>216</v>
      </c>
      <c r="B177" s="79">
        <v>730</v>
      </c>
      <c r="C177" s="54" t="s">
        <v>195</v>
      </c>
      <c r="D177" s="54" t="s">
        <v>143</v>
      </c>
      <c r="E177" s="54" t="s">
        <v>217</v>
      </c>
      <c r="F177" s="117"/>
      <c r="G177" s="124"/>
      <c r="H177" s="124"/>
      <c r="I177" s="124"/>
    </row>
    <row r="178" spans="1:9" s="80" customFormat="1" ht="30.75" hidden="1">
      <c r="A178" s="55" t="s">
        <v>219</v>
      </c>
      <c r="B178" s="79">
        <v>730</v>
      </c>
      <c r="C178" s="54" t="s">
        <v>195</v>
      </c>
      <c r="D178" s="54" t="s">
        <v>143</v>
      </c>
      <c r="E178" s="54" t="s">
        <v>218</v>
      </c>
      <c r="F178" s="117"/>
      <c r="G178" s="124"/>
      <c r="H178" s="124"/>
      <c r="I178" s="124"/>
    </row>
    <row r="179" spans="1:9" s="80" customFormat="1" ht="15">
      <c r="A179" s="55" t="s">
        <v>220</v>
      </c>
      <c r="B179" s="79">
        <v>730</v>
      </c>
      <c r="C179" s="54" t="s">
        <v>195</v>
      </c>
      <c r="D179" s="54" t="s">
        <v>143</v>
      </c>
      <c r="E179" s="54" t="s">
        <v>221</v>
      </c>
      <c r="F179" s="117">
        <v>74.428</v>
      </c>
      <c r="G179" s="124">
        <v>74.428</v>
      </c>
      <c r="H179" s="124"/>
      <c r="I179" s="124"/>
    </row>
    <row r="180" spans="1:9" s="82" customFormat="1" ht="15" hidden="1">
      <c r="A180" s="81" t="s">
        <v>159</v>
      </c>
      <c r="B180" s="28">
        <v>730</v>
      </c>
      <c r="C180" s="39" t="s">
        <v>158</v>
      </c>
      <c r="D180" s="28"/>
      <c r="E180" s="28"/>
      <c r="F180" s="122">
        <f>F181</f>
        <v>0</v>
      </c>
      <c r="G180" s="123">
        <f>G181</f>
        <v>0</v>
      </c>
      <c r="H180" s="123">
        <f>H181</f>
        <v>0</v>
      </c>
      <c r="I180" s="123">
        <f>I181</f>
        <v>0</v>
      </c>
    </row>
    <row r="181" spans="1:9" ht="15" hidden="1">
      <c r="A181" s="55" t="s">
        <v>43</v>
      </c>
      <c r="B181" s="79">
        <v>730</v>
      </c>
      <c r="C181" s="54" t="s">
        <v>161</v>
      </c>
      <c r="D181" s="54"/>
      <c r="E181" s="54"/>
      <c r="F181" s="117">
        <f>F183</f>
        <v>0</v>
      </c>
      <c r="G181" s="118">
        <f>G183</f>
        <v>0</v>
      </c>
      <c r="H181" s="118">
        <f>H183</f>
        <v>0</v>
      </c>
      <c r="I181" s="118">
        <f>I183</f>
        <v>0</v>
      </c>
    </row>
    <row r="182" spans="1:9" ht="46.5" hidden="1">
      <c r="A182" s="55" t="s">
        <v>64</v>
      </c>
      <c r="B182" s="79">
        <v>730</v>
      </c>
      <c r="C182" s="54" t="s">
        <v>161</v>
      </c>
      <c r="D182" s="54" t="s">
        <v>247</v>
      </c>
      <c r="E182" s="54"/>
      <c r="F182" s="117">
        <f>F183</f>
        <v>0</v>
      </c>
      <c r="G182" s="118">
        <f aca="true" t="shared" si="15" ref="G182:I183">G183</f>
        <v>0</v>
      </c>
      <c r="H182" s="118">
        <f t="shared" si="15"/>
        <v>0</v>
      </c>
      <c r="I182" s="118">
        <f t="shared" si="15"/>
        <v>0</v>
      </c>
    </row>
    <row r="183" spans="1:9" ht="30.75" hidden="1">
      <c r="A183" s="50" t="s">
        <v>231</v>
      </c>
      <c r="B183" s="79">
        <v>730</v>
      </c>
      <c r="C183" s="54" t="s">
        <v>161</v>
      </c>
      <c r="D183" s="54" t="s">
        <v>232</v>
      </c>
      <c r="E183" s="54"/>
      <c r="F183" s="117">
        <f>F184</f>
        <v>0</v>
      </c>
      <c r="G183" s="118">
        <f t="shared" si="15"/>
        <v>0</v>
      </c>
      <c r="H183" s="118">
        <f t="shared" si="15"/>
        <v>0</v>
      </c>
      <c r="I183" s="118">
        <f t="shared" si="15"/>
        <v>0</v>
      </c>
    </row>
    <row r="184" spans="1:9" ht="30.75" hidden="1">
      <c r="A184" s="56" t="s">
        <v>219</v>
      </c>
      <c r="B184" s="47">
        <v>730</v>
      </c>
      <c r="C184" s="57" t="s">
        <v>161</v>
      </c>
      <c r="D184" s="57" t="s">
        <v>232</v>
      </c>
      <c r="E184" s="57" t="s">
        <v>218</v>
      </c>
      <c r="F184" s="126"/>
      <c r="G184" s="119"/>
      <c r="H184" s="119"/>
      <c r="I184" s="119"/>
    </row>
    <row r="185" spans="1:9" s="49" customFormat="1" ht="62.25">
      <c r="A185" s="59" t="s">
        <v>68</v>
      </c>
      <c r="B185" s="70">
        <v>756</v>
      </c>
      <c r="C185" s="85"/>
      <c r="D185" s="85"/>
      <c r="E185" s="85"/>
      <c r="F185" s="113">
        <f>F186+F197+F212</f>
        <v>1000</v>
      </c>
      <c r="G185" s="114">
        <f>G186+G197+G212</f>
        <v>1000</v>
      </c>
      <c r="H185" s="114">
        <f>H186+H197+H212</f>
        <v>0</v>
      </c>
      <c r="I185" s="114">
        <f>I186+I197+I212</f>
        <v>0</v>
      </c>
    </row>
    <row r="186" spans="1:9" ht="15" hidden="1">
      <c r="A186" s="78" t="s">
        <v>164</v>
      </c>
      <c r="B186" s="79">
        <v>756</v>
      </c>
      <c r="C186" s="60" t="s">
        <v>36</v>
      </c>
      <c r="D186" s="60"/>
      <c r="E186" s="60"/>
      <c r="F186" s="115">
        <f>F188+F191</f>
        <v>0</v>
      </c>
      <c r="G186" s="116">
        <f>G188+G191</f>
        <v>0</v>
      </c>
      <c r="H186" s="116">
        <f>H188+H191</f>
        <v>0</v>
      </c>
      <c r="I186" s="116">
        <f>I188+I191</f>
        <v>0</v>
      </c>
    </row>
    <row r="187" spans="1:9" s="1" customFormat="1" ht="15" hidden="1">
      <c r="A187" s="33" t="s">
        <v>42</v>
      </c>
      <c r="B187" s="30">
        <v>756</v>
      </c>
      <c r="C187" s="20" t="s">
        <v>180</v>
      </c>
      <c r="D187" s="20"/>
      <c r="E187" s="20"/>
      <c r="F187" s="110">
        <f>F188</f>
        <v>0</v>
      </c>
      <c r="G187" s="104">
        <f aca="true" t="shared" si="16" ref="G187:I189">G188</f>
        <v>0</v>
      </c>
      <c r="H187" s="104">
        <f t="shared" si="16"/>
        <v>0</v>
      </c>
      <c r="I187" s="104">
        <f t="shared" si="16"/>
        <v>0</v>
      </c>
    </row>
    <row r="188" spans="1:9" ht="30.75" hidden="1">
      <c r="A188" s="55" t="s">
        <v>130</v>
      </c>
      <c r="B188" s="79">
        <v>756</v>
      </c>
      <c r="C188" s="54" t="s">
        <v>180</v>
      </c>
      <c r="D188" s="54" t="s">
        <v>67</v>
      </c>
      <c r="E188" s="54"/>
      <c r="F188" s="117">
        <f>F189</f>
        <v>0</v>
      </c>
      <c r="G188" s="118">
        <f t="shared" si="16"/>
        <v>0</v>
      </c>
      <c r="H188" s="118">
        <f t="shared" si="16"/>
        <v>0</v>
      </c>
      <c r="I188" s="118">
        <f t="shared" si="16"/>
        <v>0</v>
      </c>
    </row>
    <row r="189" spans="1:9" ht="15" hidden="1">
      <c r="A189" s="55" t="s">
        <v>48</v>
      </c>
      <c r="B189" s="79">
        <v>756</v>
      </c>
      <c r="C189" s="54" t="s">
        <v>180</v>
      </c>
      <c r="D189" s="54" t="s">
        <v>280</v>
      </c>
      <c r="E189" s="54"/>
      <c r="F189" s="117">
        <f>F190</f>
        <v>0</v>
      </c>
      <c r="G189" s="118">
        <f t="shared" si="16"/>
        <v>0</v>
      </c>
      <c r="H189" s="118">
        <f t="shared" si="16"/>
        <v>0</v>
      </c>
      <c r="I189" s="118">
        <f t="shared" si="16"/>
        <v>0</v>
      </c>
    </row>
    <row r="190" spans="1:9" ht="30.75" hidden="1">
      <c r="A190" s="55" t="s">
        <v>235</v>
      </c>
      <c r="B190" s="79">
        <v>756</v>
      </c>
      <c r="C190" s="54" t="s">
        <v>180</v>
      </c>
      <c r="D190" s="54" t="s">
        <v>280</v>
      </c>
      <c r="E190" s="54" t="s">
        <v>236</v>
      </c>
      <c r="F190" s="117"/>
      <c r="G190" s="119"/>
      <c r="H190" s="119"/>
      <c r="I190" s="119"/>
    </row>
    <row r="191" spans="1:9" ht="15" hidden="1">
      <c r="A191" s="55" t="s">
        <v>189</v>
      </c>
      <c r="B191" s="79">
        <v>756</v>
      </c>
      <c r="C191" s="54" t="s">
        <v>181</v>
      </c>
      <c r="D191" s="54"/>
      <c r="E191" s="54"/>
      <c r="F191" s="117">
        <f>F192</f>
        <v>0</v>
      </c>
      <c r="G191" s="118">
        <f>G192</f>
        <v>0</v>
      </c>
      <c r="H191" s="118">
        <f>H192</f>
        <v>0</v>
      </c>
      <c r="I191" s="118">
        <f>I192</f>
        <v>0</v>
      </c>
    </row>
    <row r="192" spans="1:9" ht="30.75" hidden="1">
      <c r="A192" s="33" t="s">
        <v>63</v>
      </c>
      <c r="B192" s="79">
        <v>756</v>
      </c>
      <c r="C192" s="54" t="s">
        <v>181</v>
      </c>
      <c r="D192" s="54" t="s">
        <v>270</v>
      </c>
      <c r="E192" s="54"/>
      <c r="F192" s="117">
        <f>F193+F195</f>
        <v>0</v>
      </c>
      <c r="G192" s="118">
        <f>G193+G195</f>
        <v>0</v>
      </c>
      <c r="H192" s="118">
        <f>H193+H195</f>
        <v>0</v>
      </c>
      <c r="I192" s="118">
        <f>I193+I195</f>
        <v>0</v>
      </c>
    </row>
    <row r="193" spans="1:9" ht="15" hidden="1">
      <c r="A193" s="55" t="s">
        <v>269</v>
      </c>
      <c r="B193" s="79">
        <v>756</v>
      </c>
      <c r="C193" s="54" t="s">
        <v>181</v>
      </c>
      <c r="D193" s="54" t="s">
        <v>246</v>
      </c>
      <c r="E193" s="54"/>
      <c r="F193" s="117">
        <f>F194</f>
        <v>0</v>
      </c>
      <c r="G193" s="118">
        <f>G194</f>
        <v>0</v>
      </c>
      <c r="H193" s="118">
        <f>H194</f>
        <v>0</v>
      </c>
      <c r="I193" s="118">
        <f>I194</f>
        <v>0</v>
      </c>
    </row>
    <row r="194" spans="1:9" ht="30.75" hidden="1">
      <c r="A194" s="55" t="s">
        <v>235</v>
      </c>
      <c r="B194" s="79">
        <v>756</v>
      </c>
      <c r="C194" s="54" t="s">
        <v>181</v>
      </c>
      <c r="D194" s="54" t="s">
        <v>246</v>
      </c>
      <c r="E194" s="54" t="s">
        <v>236</v>
      </c>
      <c r="F194" s="117"/>
      <c r="G194" s="119"/>
      <c r="H194" s="119"/>
      <c r="I194" s="119"/>
    </row>
    <row r="195" spans="1:9" ht="15" hidden="1">
      <c r="A195" s="55" t="s">
        <v>85</v>
      </c>
      <c r="B195" s="79">
        <v>756</v>
      </c>
      <c r="C195" s="54" t="s">
        <v>181</v>
      </c>
      <c r="D195" s="54" t="s">
        <v>271</v>
      </c>
      <c r="E195" s="54"/>
      <c r="F195" s="117">
        <f>F196</f>
        <v>0</v>
      </c>
      <c r="G195" s="118">
        <f>G196</f>
        <v>0</v>
      </c>
      <c r="H195" s="118">
        <f>H196</f>
        <v>0</v>
      </c>
      <c r="I195" s="118">
        <f>I196</f>
        <v>0</v>
      </c>
    </row>
    <row r="196" spans="1:9" ht="30.75" hidden="1">
      <c r="A196" s="55" t="s">
        <v>235</v>
      </c>
      <c r="B196" s="79">
        <v>756</v>
      </c>
      <c r="C196" s="54" t="s">
        <v>181</v>
      </c>
      <c r="D196" s="54" t="s">
        <v>271</v>
      </c>
      <c r="E196" s="54" t="s">
        <v>236</v>
      </c>
      <c r="F196" s="117"/>
      <c r="G196" s="119"/>
      <c r="H196" s="119"/>
      <c r="I196" s="119"/>
    </row>
    <row r="197" spans="1:9" s="80" customFormat="1" ht="15">
      <c r="A197" s="78" t="s">
        <v>282</v>
      </c>
      <c r="B197" s="79">
        <v>756</v>
      </c>
      <c r="C197" s="60" t="s">
        <v>39</v>
      </c>
      <c r="D197" s="83"/>
      <c r="E197" s="83"/>
      <c r="F197" s="115">
        <f>F198+F206</f>
        <v>1000</v>
      </c>
      <c r="G197" s="116">
        <f>G198+G206</f>
        <v>1000</v>
      </c>
      <c r="H197" s="116">
        <f>H198+H206</f>
        <v>0</v>
      </c>
      <c r="I197" s="116">
        <f>I198+I206</f>
        <v>0</v>
      </c>
    </row>
    <row r="198" spans="1:9" s="80" customFormat="1" ht="15">
      <c r="A198" s="55" t="s">
        <v>184</v>
      </c>
      <c r="B198" s="79">
        <v>756</v>
      </c>
      <c r="C198" s="54" t="s">
        <v>40</v>
      </c>
      <c r="D198" s="54"/>
      <c r="E198" s="54"/>
      <c r="F198" s="117">
        <f>F199</f>
        <v>1000</v>
      </c>
      <c r="G198" s="118">
        <f>G199</f>
        <v>1000</v>
      </c>
      <c r="H198" s="118">
        <f>H199</f>
        <v>0</v>
      </c>
      <c r="I198" s="118">
        <f>I199</f>
        <v>0</v>
      </c>
    </row>
    <row r="199" spans="1:9" s="80" customFormat="1" ht="30.75">
      <c r="A199" s="55" t="s">
        <v>130</v>
      </c>
      <c r="B199" s="79">
        <v>756</v>
      </c>
      <c r="C199" s="54" t="s">
        <v>40</v>
      </c>
      <c r="D199" s="54" t="s">
        <v>67</v>
      </c>
      <c r="E199" s="54"/>
      <c r="F199" s="117">
        <f>F200+F202+F204</f>
        <v>1000</v>
      </c>
      <c r="G199" s="117">
        <f>G200+G202+G204</f>
        <v>1000</v>
      </c>
      <c r="H199" s="117">
        <f>H200+H202+H204</f>
        <v>0</v>
      </c>
      <c r="I199" s="117">
        <f>I200+I202+I204</f>
        <v>0</v>
      </c>
    </row>
    <row r="200" spans="1:9" s="80" customFormat="1" ht="15">
      <c r="A200" s="55" t="s">
        <v>361</v>
      </c>
      <c r="B200" s="79">
        <v>756</v>
      </c>
      <c r="C200" s="54" t="s">
        <v>40</v>
      </c>
      <c r="D200" s="54" t="s">
        <v>358</v>
      </c>
      <c r="E200" s="54"/>
      <c r="F200" s="117">
        <f>F201</f>
        <v>1000</v>
      </c>
      <c r="G200" s="117">
        <f>G201</f>
        <v>1000</v>
      </c>
      <c r="H200" s="117">
        <f>H201</f>
        <v>0</v>
      </c>
      <c r="I200" s="117">
        <f>I201</f>
        <v>0</v>
      </c>
    </row>
    <row r="201" spans="1:9" s="80" customFormat="1" ht="30.75">
      <c r="A201" s="55" t="s">
        <v>235</v>
      </c>
      <c r="B201" s="79">
        <v>756</v>
      </c>
      <c r="C201" s="54" t="s">
        <v>40</v>
      </c>
      <c r="D201" s="54" t="s">
        <v>358</v>
      </c>
      <c r="E201" s="54" t="s">
        <v>236</v>
      </c>
      <c r="F201" s="117">
        <v>1000</v>
      </c>
      <c r="G201" s="118">
        <v>1000</v>
      </c>
      <c r="H201" s="118"/>
      <c r="I201" s="118"/>
    </row>
    <row r="202" spans="1:9" ht="15" hidden="1">
      <c r="A202" s="55" t="s">
        <v>49</v>
      </c>
      <c r="B202" s="79">
        <v>756</v>
      </c>
      <c r="C202" s="54" t="s">
        <v>40</v>
      </c>
      <c r="D202" s="54" t="s">
        <v>264</v>
      </c>
      <c r="E202" s="54"/>
      <c r="F202" s="117">
        <f>F203</f>
        <v>0</v>
      </c>
      <c r="G202" s="118">
        <f>G203</f>
        <v>0</v>
      </c>
      <c r="H202" s="118">
        <f>H203</f>
        <v>0</v>
      </c>
      <c r="I202" s="118">
        <f>I203</f>
        <v>0</v>
      </c>
    </row>
    <row r="203" spans="1:9" ht="30.75" hidden="1">
      <c r="A203" s="55" t="s">
        <v>235</v>
      </c>
      <c r="B203" s="79">
        <v>756</v>
      </c>
      <c r="C203" s="54" t="s">
        <v>40</v>
      </c>
      <c r="D203" s="54" t="s">
        <v>264</v>
      </c>
      <c r="E203" s="54" t="s">
        <v>236</v>
      </c>
      <c r="F203" s="110"/>
      <c r="G203" s="119"/>
      <c r="H203" s="119"/>
      <c r="I203" s="119"/>
    </row>
    <row r="204" spans="1:9" ht="46.5" hidden="1">
      <c r="A204" s="55" t="s">
        <v>122</v>
      </c>
      <c r="B204" s="79">
        <v>756</v>
      </c>
      <c r="C204" s="54" t="s">
        <v>40</v>
      </c>
      <c r="D204" s="54" t="s">
        <v>101</v>
      </c>
      <c r="E204" s="54"/>
      <c r="F204" s="110">
        <f>F205</f>
        <v>0</v>
      </c>
      <c r="G204" s="104">
        <f>G205</f>
        <v>0</v>
      </c>
      <c r="H204" s="104">
        <f>H205</f>
        <v>0</v>
      </c>
      <c r="I204" s="104">
        <f>I205</f>
        <v>0</v>
      </c>
    </row>
    <row r="205" spans="1:9" ht="30.75" hidden="1">
      <c r="A205" s="55" t="s">
        <v>235</v>
      </c>
      <c r="B205" s="79">
        <v>756</v>
      </c>
      <c r="C205" s="54" t="s">
        <v>40</v>
      </c>
      <c r="D205" s="54" t="s">
        <v>101</v>
      </c>
      <c r="E205" s="54" t="s">
        <v>236</v>
      </c>
      <c r="F205" s="110"/>
      <c r="G205" s="119"/>
      <c r="H205" s="119"/>
      <c r="I205" s="119"/>
    </row>
    <row r="206" spans="1:9" ht="15">
      <c r="A206" s="55" t="s">
        <v>152</v>
      </c>
      <c r="B206" s="79">
        <v>756</v>
      </c>
      <c r="C206" s="54" t="s">
        <v>185</v>
      </c>
      <c r="D206" s="54"/>
      <c r="E206" s="54"/>
      <c r="F206" s="117">
        <f>F207</f>
        <v>0</v>
      </c>
      <c r="G206" s="118">
        <f aca="true" t="shared" si="17" ref="G206:I207">G207</f>
        <v>0</v>
      </c>
      <c r="H206" s="118">
        <f t="shared" si="17"/>
        <v>0</v>
      </c>
      <c r="I206" s="118">
        <f t="shared" si="17"/>
        <v>0</v>
      </c>
    </row>
    <row r="207" spans="1:9" ht="30.75">
      <c r="A207" s="55" t="s">
        <v>130</v>
      </c>
      <c r="B207" s="79">
        <v>756</v>
      </c>
      <c r="C207" s="54" t="s">
        <v>185</v>
      </c>
      <c r="D207" s="54" t="s">
        <v>67</v>
      </c>
      <c r="E207" s="54"/>
      <c r="F207" s="117">
        <f>F208</f>
        <v>0</v>
      </c>
      <c r="G207" s="118">
        <f t="shared" si="17"/>
        <v>0</v>
      </c>
      <c r="H207" s="118">
        <f t="shared" si="17"/>
        <v>0</v>
      </c>
      <c r="I207" s="118">
        <f t="shared" si="17"/>
        <v>0</v>
      </c>
    </row>
    <row r="208" spans="1:9" ht="46.5">
      <c r="A208" s="55" t="s">
        <v>83</v>
      </c>
      <c r="B208" s="79">
        <v>756</v>
      </c>
      <c r="C208" s="54" t="s">
        <v>185</v>
      </c>
      <c r="D208" s="54" t="s">
        <v>263</v>
      </c>
      <c r="E208" s="54"/>
      <c r="F208" s="117">
        <f>F209+F210+F211</f>
        <v>0</v>
      </c>
      <c r="G208" s="118">
        <f>G209+G210+G211</f>
        <v>0</v>
      </c>
      <c r="H208" s="118">
        <f>H209+H210+H211</f>
        <v>0</v>
      </c>
      <c r="I208" s="118">
        <f>I209+I210+I211</f>
        <v>0</v>
      </c>
    </row>
    <row r="209" spans="1:9" ht="62.25" hidden="1">
      <c r="A209" s="55" t="s">
        <v>216</v>
      </c>
      <c r="B209" s="79">
        <v>756</v>
      </c>
      <c r="C209" s="54" t="s">
        <v>185</v>
      </c>
      <c r="D209" s="54" t="s">
        <v>263</v>
      </c>
      <c r="E209" s="54" t="s">
        <v>217</v>
      </c>
      <c r="F209" s="117"/>
      <c r="G209" s="119"/>
      <c r="H209" s="119"/>
      <c r="I209" s="119"/>
    </row>
    <row r="210" spans="1:9" ht="30.75">
      <c r="A210" s="55" t="s">
        <v>219</v>
      </c>
      <c r="B210" s="79">
        <v>756</v>
      </c>
      <c r="C210" s="54" t="s">
        <v>185</v>
      </c>
      <c r="D210" s="54" t="s">
        <v>263</v>
      </c>
      <c r="E210" s="54" t="s">
        <v>218</v>
      </c>
      <c r="F210" s="117">
        <v>-0.566</v>
      </c>
      <c r="G210" s="119"/>
      <c r="H210" s="119"/>
      <c r="I210" s="119">
        <v>-0.566</v>
      </c>
    </row>
    <row r="211" spans="1:9" ht="15">
      <c r="A211" s="55" t="s">
        <v>220</v>
      </c>
      <c r="B211" s="79">
        <v>756</v>
      </c>
      <c r="C211" s="54" t="s">
        <v>185</v>
      </c>
      <c r="D211" s="54" t="s">
        <v>263</v>
      </c>
      <c r="E211" s="54" t="s">
        <v>221</v>
      </c>
      <c r="F211" s="117">
        <v>0.566</v>
      </c>
      <c r="G211" s="119"/>
      <c r="H211" s="119"/>
      <c r="I211" s="119">
        <v>0.566</v>
      </c>
    </row>
    <row r="212" spans="1:9" ht="15" hidden="1">
      <c r="A212" s="78" t="s">
        <v>155</v>
      </c>
      <c r="B212" s="79">
        <v>756</v>
      </c>
      <c r="C212" s="60" t="s">
        <v>194</v>
      </c>
      <c r="D212" s="54"/>
      <c r="E212" s="54"/>
      <c r="F212" s="115">
        <f>F213</f>
        <v>0</v>
      </c>
      <c r="G212" s="116">
        <f aca="true" t="shared" si="18" ref="G212:I213">G213</f>
        <v>0</v>
      </c>
      <c r="H212" s="116">
        <f t="shared" si="18"/>
        <v>0</v>
      </c>
      <c r="I212" s="116">
        <f t="shared" si="18"/>
        <v>0</v>
      </c>
    </row>
    <row r="213" spans="1:9" s="80" customFormat="1" ht="15" hidden="1">
      <c r="A213" s="55" t="s">
        <v>157</v>
      </c>
      <c r="B213" s="79">
        <v>756</v>
      </c>
      <c r="C213" s="54" t="s">
        <v>156</v>
      </c>
      <c r="D213" s="60"/>
      <c r="E213" s="60"/>
      <c r="F213" s="117">
        <f>F214</f>
        <v>0</v>
      </c>
      <c r="G213" s="118">
        <f t="shared" si="18"/>
        <v>0</v>
      </c>
      <c r="H213" s="118">
        <f t="shared" si="18"/>
        <v>0</v>
      </c>
      <c r="I213" s="118">
        <f t="shared" si="18"/>
        <v>0</v>
      </c>
    </row>
    <row r="214" spans="1:9" ht="30.75" hidden="1">
      <c r="A214" s="55" t="s">
        <v>131</v>
      </c>
      <c r="B214" s="79">
        <v>756</v>
      </c>
      <c r="C214" s="54" t="s">
        <v>156</v>
      </c>
      <c r="D214" s="54" t="s">
        <v>249</v>
      </c>
      <c r="E214" s="54"/>
      <c r="F214" s="117">
        <f>F215+F217</f>
        <v>0</v>
      </c>
      <c r="G214" s="118">
        <f>G215+G217</f>
        <v>0</v>
      </c>
      <c r="H214" s="118">
        <f>H215+H217</f>
        <v>0</v>
      </c>
      <c r="I214" s="118">
        <f>I215+I217</f>
        <v>0</v>
      </c>
    </row>
    <row r="215" spans="1:9" ht="15" hidden="1">
      <c r="A215" s="55" t="s">
        <v>73</v>
      </c>
      <c r="B215" s="79">
        <v>756</v>
      </c>
      <c r="C215" s="54" t="s">
        <v>156</v>
      </c>
      <c r="D215" s="54" t="s">
        <v>250</v>
      </c>
      <c r="E215" s="54"/>
      <c r="F215" s="117">
        <f>F216</f>
        <v>0</v>
      </c>
      <c r="G215" s="118">
        <f>G216</f>
        <v>0</v>
      </c>
      <c r="H215" s="118">
        <f>H216</f>
        <v>0</v>
      </c>
      <c r="I215" s="118">
        <f>I216</f>
        <v>0</v>
      </c>
    </row>
    <row r="216" spans="1:9" ht="30.75" hidden="1">
      <c r="A216" s="55" t="s">
        <v>235</v>
      </c>
      <c r="B216" s="79">
        <v>756</v>
      </c>
      <c r="C216" s="54" t="s">
        <v>156</v>
      </c>
      <c r="D216" s="54" t="s">
        <v>250</v>
      </c>
      <c r="E216" s="54" t="s">
        <v>236</v>
      </c>
      <c r="F216" s="117"/>
      <c r="G216" s="119"/>
      <c r="H216" s="119"/>
      <c r="I216" s="119"/>
    </row>
    <row r="217" spans="1:9" ht="15" hidden="1">
      <c r="A217" s="55" t="s">
        <v>52</v>
      </c>
      <c r="B217" s="79">
        <v>756</v>
      </c>
      <c r="C217" s="54" t="s">
        <v>156</v>
      </c>
      <c r="D217" s="54" t="s">
        <v>251</v>
      </c>
      <c r="E217" s="54"/>
      <c r="F217" s="117">
        <f>F218</f>
        <v>0</v>
      </c>
      <c r="G217" s="118">
        <f>G218</f>
        <v>0</v>
      </c>
      <c r="H217" s="118">
        <f>H218</f>
        <v>0</v>
      </c>
      <c r="I217" s="118">
        <f>I218</f>
        <v>0</v>
      </c>
    </row>
    <row r="218" spans="1:9" s="80" customFormat="1" ht="30.75" hidden="1">
      <c r="A218" s="56" t="s">
        <v>219</v>
      </c>
      <c r="B218" s="47">
        <v>756</v>
      </c>
      <c r="C218" s="57" t="s">
        <v>156</v>
      </c>
      <c r="D218" s="57" t="s">
        <v>251</v>
      </c>
      <c r="E218" s="57" t="s">
        <v>218</v>
      </c>
      <c r="F218" s="126"/>
      <c r="G218" s="124"/>
      <c r="H218" s="124"/>
      <c r="I218" s="124"/>
    </row>
    <row r="219" spans="1:9" s="4" customFormat="1" ht="46.5" hidden="1">
      <c r="A219" s="32" t="s">
        <v>208</v>
      </c>
      <c r="B219" s="70">
        <v>771</v>
      </c>
      <c r="C219" s="14"/>
      <c r="D219" s="15"/>
      <c r="E219" s="14"/>
      <c r="F219" s="109">
        <f>F221</f>
        <v>0</v>
      </c>
      <c r="G219" s="105">
        <f>G221</f>
        <v>0</v>
      </c>
      <c r="H219" s="105">
        <f>H221</f>
        <v>0</v>
      </c>
      <c r="I219" s="105">
        <f>I221</f>
        <v>0</v>
      </c>
    </row>
    <row r="220" spans="1:9" s="88" customFormat="1" ht="30.75" hidden="1">
      <c r="A220" s="81" t="s">
        <v>174</v>
      </c>
      <c r="B220" s="28">
        <v>771</v>
      </c>
      <c r="C220" s="38" t="s">
        <v>175</v>
      </c>
      <c r="D220" s="86"/>
      <c r="E220" s="87"/>
      <c r="F220" s="122">
        <f>F221</f>
        <v>0</v>
      </c>
      <c r="G220" s="123">
        <f aca="true" t="shared" si="19" ref="G220:I221">G221</f>
        <v>0</v>
      </c>
      <c r="H220" s="123">
        <f t="shared" si="19"/>
        <v>0</v>
      </c>
      <c r="I220" s="123">
        <f t="shared" si="19"/>
        <v>0</v>
      </c>
    </row>
    <row r="221" spans="1:9" ht="30.75" hidden="1">
      <c r="A221" s="55" t="s">
        <v>205</v>
      </c>
      <c r="B221" s="79">
        <v>771</v>
      </c>
      <c r="C221" s="53" t="s">
        <v>84</v>
      </c>
      <c r="D221" s="54"/>
      <c r="E221" s="53"/>
      <c r="F221" s="117">
        <f>F222</f>
        <v>0</v>
      </c>
      <c r="G221" s="118">
        <f t="shared" si="19"/>
        <v>0</v>
      </c>
      <c r="H221" s="118">
        <f t="shared" si="19"/>
        <v>0</v>
      </c>
      <c r="I221" s="118">
        <f t="shared" si="19"/>
        <v>0</v>
      </c>
    </row>
    <row r="222" spans="1:9" ht="30.75" hidden="1">
      <c r="A222" s="33" t="s">
        <v>132</v>
      </c>
      <c r="B222" s="79">
        <v>771</v>
      </c>
      <c r="C222" s="53" t="s">
        <v>84</v>
      </c>
      <c r="D222" s="54" t="s">
        <v>244</v>
      </c>
      <c r="E222" s="53"/>
      <c r="F222" s="110">
        <f>F224+F228</f>
        <v>0</v>
      </c>
      <c r="G222" s="104">
        <f>G224+G228</f>
        <v>0</v>
      </c>
      <c r="H222" s="104">
        <f>H224+H228</f>
        <v>0</v>
      </c>
      <c r="I222" s="104">
        <f>I224+I228</f>
        <v>0</v>
      </c>
    </row>
    <row r="223" spans="1:9" ht="30.75" hidden="1">
      <c r="A223" s="33" t="s">
        <v>133</v>
      </c>
      <c r="B223" s="79">
        <v>771</v>
      </c>
      <c r="C223" s="53" t="s">
        <v>84</v>
      </c>
      <c r="D223" s="54" t="s">
        <v>134</v>
      </c>
      <c r="E223" s="53"/>
      <c r="F223" s="110">
        <f>F224</f>
        <v>0</v>
      </c>
      <c r="G223" s="104">
        <f>G224</f>
        <v>0</v>
      </c>
      <c r="H223" s="104">
        <f>H224</f>
        <v>0</v>
      </c>
      <c r="I223" s="104">
        <f>I224</f>
        <v>0</v>
      </c>
    </row>
    <row r="224" spans="1:9" ht="15" hidden="1">
      <c r="A224" s="55" t="s">
        <v>76</v>
      </c>
      <c r="B224" s="79">
        <v>771</v>
      </c>
      <c r="C224" s="53" t="s">
        <v>84</v>
      </c>
      <c r="D224" s="54" t="s">
        <v>135</v>
      </c>
      <c r="E224" s="53"/>
      <c r="F224" s="110">
        <f>F225+F226+F227</f>
        <v>0</v>
      </c>
      <c r="G224" s="104">
        <f>G225+G226+G227</f>
        <v>0</v>
      </c>
      <c r="H224" s="104">
        <f>H225+H226+H227</f>
        <v>0</v>
      </c>
      <c r="I224" s="104">
        <f>I225+I226+I227</f>
        <v>0</v>
      </c>
    </row>
    <row r="225" spans="1:9" ht="62.25" hidden="1">
      <c r="A225" s="55" t="s">
        <v>216</v>
      </c>
      <c r="B225" s="79">
        <v>771</v>
      </c>
      <c r="C225" s="53" t="s">
        <v>84</v>
      </c>
      <c r="D225" s="54" t="s">
        <v>135</v>
      </c>
      <c r="E225" s="53" t="s">
        <v>217</v>
      </c>
      <c r="F225" s="110"/>
      <c r="G225" s="119"/>
      <c r="H225" s="119"/>
      <c r="I225" s="119"/>
    </row>
    <row r="226" spans="1:9" ht="30.75" hidden="1">
      <c r="A226" s="55" t="s">
        <v>219</v>
      </c>
      <c r="B226" s="79">
        <v>771</v>
      </c>
      <c r="C226" s="53" t="s">
        <v>84</v>
      </c>
      <c r="D226" s="54" t="s">
        <v>135</v>
      </c>
      <c r="E226" s="53" t="s">
        <v>218</v>
      </c>
      <c r="F226" s="110"/>
      <c r="G226" s="119"/>
      <c r="H226" s="119"/>
      <c r="I226" s="119"/>
    </row>
    <row r="227" spans="1:9" ht="15" hidden="1">
      <c r="A227" s="55" t="s">
        <v>220</v>
      </c>
      <c r="B227" s="79">
        <v>771</v>
      </c>
      <c r="C227" s="53" t="s">
        <v>84</v>
      </c>
      <c r="D227" s="54" t="s">
        <v>135</v>
      </c>
      <c r="E227" s="53" t="s">
        <v>221</v>
      </c>
      <c r="F227" s="110"/>
      <c r="G227" s="119"/>
      <c r="H227" s="119"/>
      <c r="I227" s="119"/>
    </row>
    <row r="228" spans="1:9" ht="30.75" hidden="1">
      <c r="A228" s="55" t="s">
        <v>16</v>
      </c>
      <c r="B228" s="79">
        <v>771</v>
      </c>
      <c r="C228" s="53" t="s">
        <v>84</v>
      </c>
      <c r="D228" s="54" t="s">
        <v>17</v>
      </c>
      <c r="E228" s="53"/>
      <c r="F228" s="117">
        <f>F229</f>
        <v>0</v>
      </c>
      <c r="G228" s="118">
        <f aca="true" t="shared" si="20" ref="G228:I229">G229</f>
        <v>0</v>
      </c>
      <c r="H228" s="118">
        <f t="shared" si="20"/>
        <v>0</v>
      </c>
      <c r="I228" s="118">
        <f t="shared" si="20"/>
        <v>0</v>
      </c>
    </row>
    <row r="229" spans="1:9" ht="15" hidden="1">
      <c r="A229" s="55" t="s">
        <v>76</v>
      </c>
      <c r="B229" s="79">
        <v>771</v>
      </c>
      <c r="C229" s="53" t="s">
        <v>84</v>
      </c>
      <c r="D229" s="54" t="s">
        <v>18</v>
      </c>
      <c r="E229" s="53"/>
      <c r="F229" s="117">
        <f>F230</f>
        <v>0</v>
      </c>
      <c r="G229" s="118">
        <f t="shared" si="20"/>
        <v>0</v>
      </c>
      <c r="H229" s="118">
        <f t="shared" si="20"/>
        <v>0</v>
      </c>
      <c r="I229" s="118">
        <f t="shared" si="20"/>
        <v>0</v>
      </c>
    </row>
    <row r="230" spans="1:9" ht="30.75" hidden="1">
      <c r="A230" s="56" t="s">
        <v>219</v>
      </c>
      <c r="B230" s="47">
        <v>771</v>
      </c>
      <c r="C230" s="58" t="s">
        <v>84</v>
      </c>
      <c r="D230" s="57" t="s">
        <v>18</v>
      </c>
      <c r="E230" s="58" t="s">
        <v>218</v>
      </c>
      <c r="F230" s="126"/>
      <c r="G230" s="119"/>
      <c r="H230" s="119"/>
      <c r="I230" s="119"/>
    </row>
    <row r="231" spans="1:9" s="49" customFormat="1" ht="37.5" customHeight="1">
      <c r="A231" s="59" t="s">
        <v>32</v>
      </c>
      <c r="B231" s="70">
        <v>775</v>
      </c>
      <c r="C231" s="85"/>
      <c r="D231" s="85"/>
      <c r="E231" s="85"/>
      <c r="F231" s="113">
        <f>F239+F292+F232+F311</f>
        <v>-723753.612</v>
      </c>
      <c r="G231" s="114">
        <f>G239+G292+G232+G311</f>
        <v>0</v>
      </c>
      <c r="H231" s="114">
        <f>H239+H292+H232+H311</f>
        <v>0</v>
      </c>
      <c r="I231" s="114">
        <f>I239+I292+I232+I311</f>
        <v>-723753.612</v>
      </c>
    </row>
    <row r="232" spans="1:9" s="49" customFormat="1" ht="15" hidden="1">
      <c r="A232" s="78" t="s">
        <v>171</v>
      </c>
      <c r="B232" s="28">
        <v>775</v>
      </c>
      <c r="C232" s="60" t="s">
        <v>35</v>
      </c>
      <c r="D232" s="60"/>
      <c r="E232" s="60"/>
      <c r="F232" s="115">
        <f>F233</f>
        <v>0</v>
      </c>
      <c r="G232" s="116">
        <f>G233</f>
        <v>0</v>
      </c>
      <c r="H232" s="116">
        <f>H233</f>
        <v>0</v>
      </c>
      <c r="I232" s="116">
        <f>I233</f>
        <v>0</v>
      </c>
    </row>
    <row r="233" spans="1:9" s="49" customFormat="1" ht="46.5" hidden="1">
      <c r="A233" s="55" t="s">
        <v>81</v>
      </c>
      <c r="B233" s="79">
        <v>775</v>
      </c>
      <c r="C233" s="54" t="s">
        <v>172</v>
      </c>
      <c r="D233" s="54"/>
      <c r="E233" s="54"/>
      <c r="F233" s="117">
        <f>F235</f>
        <v>0</v>
      </c>
      <c r="G233" s="118">
        <f>G235</f>
        <v>0</v>
      </c>
      <c r="H233" s="118">
        <f>H235</f>
        <v>0</v>
      </c>
      <c r="I233" s="118">
        <f>I235</f>
        <v>0</v>
      </c>
    </row>
    <row r="234" spans="1:9" s="49" customFormat="1" ht="30.75" hidden="1">
      <c r="A234" s="33" t="s">
        <v>61</v>
      </c>
      <c r="B234" s="79">
        <v>775</v>
      </c>
      <c r="C234" s="54" t="s">
        <v>172</v>
      </c>
      <c r="D234" s="54" t="s">
        <v>267</v>
      </c>
      <c r="E234" s="54"/>
      <c r="F234" s="127">
        <f>F235</f>
        <v>0</v>
      </c>
      <c r="G234" s="118">
        <f>G235</f>
        <v>0</v>
      </c>
      <c r="H234" s="118">
        <f>H235</f>
        <v>0</v>
      </c>
      <c r="I234" s="118">
        <f>I235</f>
        <v>0</v>
      </c>
    </row>
    <row r="235" spans="1:9" s="49" customFormat="1" ht="15" hidden="1">
      <c r="A235" s="55" t="s">
        <v>173</v>
      </c>
      <c r="B235" s="79">
        <v>775</v>
      </c>
      <c r="C235" s="54" t="s">
        <v>172</v>
      </c>
      <c r="D235" s="54" t="s">
        <v>58</v>
      </c>
      <c r="E235" s="54"/>
      <c r="F235" s="127">
        <f>F236+F237+F238</f>
        <v>0</v>
      </c>
      <c r="G235" s="118">
        <f>G236+G237+G238</f>
        <v>0</v>
      </c>
      <c r="H235" s="118">
        <f>H236+H237+H238</f>
        <v>0</v>
      </c>
      <c r="I235" s="118">
        <f>I236+I237+I238</f>
        <v>0</v>
      </c>
    </row>
    <row r="236" spans="1:9" s="49" customFormat="1" ht="62.25" hidden="1">
      <c r="A236" s="55" t="s">
        <v>216</v>
      </c>
      <c r="B236" s="79">
        <v>775</v>
      </c>
      <c r="C236" s="54" t="s">
        <v>172</v>
      </c>
      <c r="D236" s="54" t="s">
        <v>58</v>
      </c>
      <c r="E236" s="54" t="s">
        <v>217</v>
      </c>
      <c r="F236" s="127"/>
      <c r="G236" s="120"/>
      <c r="H236" s="120"/>
      <c r="I236" s="120"/>
    </row>
    <row r="237" spans="1:9" s="49" customFormat="1" ht="30.75" hidden="1">
      <c r="A237" s="55" t="s">
        <v>219</v>
      </c>
      <c r="B237" s="79">
        <v>775</v>
      </c>
      <c r="C237" s="54" t="s">
        <v>172</v>
      </c>
      <c r="D237" s="54" t="s">
        <v>58</v>
      </c>
      <c r="E237" s="54" t="s">
        <v>218</v>
      </c>
      <c r="F237" s="127"/>
      <c r="G237" s="120"/>
      <c r="H237" s="120"/>
      <c r="I237" s="120"/>
    </row>
    <row r="238" spans="1:9" s="49" customFormat="1" ht="15" hidden="1">
      <c r="A238" s="55" t="s">
        <v>220</v>
      </c>
      <c r="B238" s="79">
        <v>775</v>
      </c>
      <c r="C238" s="54" t="s">
        <v>172</v>
      </c>
      <c r="D238" s="54" t="s">
        <v>58</v>
      </c>
      <c r="E238" s="54" t="s">
        <v>221</v>
      </c>
      <c r="F238" s="127"/>
      <c r="G238" s="120"/>
      <c r="H238" s="120"/>
      <c r="I238" s="120"/>
    </row>
    <row r="239" spans="1:9" s="80" customFormat="1" ht="15">
      <c r="A239" s="78" t="s">
        <v>164</v>
      </c>
      <c r="B239" s="79">
        <v>775</v>
      </c>
      <c r="C239" s="60" t="s">
        <v>36</v>
      </c>
      <c r="D239" s="60"/>
      <c r="E239" s="60"/>
      <c r="F239" s="115">
        <f>F240+F253+F268+F273+F282</f>
        <v>-681936.86</v>
      </c>
      <c r="G239" s="116">
        <f>G240+G253+G268+G273+G282</f>
        <v>0</v>
      </c>
      <c r="H239" s="116">
        <f>H240+H253+H268+H273+H282</f>
        <v>0</v>
      </c>
      <c r="I239" s="116">
        <f>I240+I253+I268+I273+I282</f>
        <v>-681936.86</v>
      </c>
    </row>
    <row r="240" spans="1:9" ht="15">
      <c r="A240" s="55" t="s">
        <v>41</v>
      </c>
      <c r="B240" s="79">
        <v>775</v>
      </c>
      <c r="C240" s="54" t="s">
        <v>37</v>
      </c>
      <c r="D240" s="54"/>
      <c r="E240" s="54"/>
      <c r="F240" s="117">
        <f>F241</f>
        <v>-235570.432</v>
      </c>
      <c r="G240" s="118">
        <f>G241</f>
        <v>0</v>
      </c>
      <c r="H240" s="118">
        <f>H241</f>
        <v>0</v>
      </c>
      <c r="I240" s="118">
        <f>I241</f>
        <v>-235570.432</v>
      </c>
    </row>
    <row r="241" spans="1:9" ht="30.75">
      <c r="A241" s="33" t="s">
        <v>61</v>
      </c>
      <c r="B241" s="79">
        <v>775</v>
      </c>
      <c r="C241" s="54" t="s">
        <v>37</v>
      </c>
      <c r="D241" s="54" t="s">
        <v>267</v>
      </c>
      <c r="E241" s="54"/>
      <c r="F241" s="117">
        <f>F242+F245+F247+F249+F251</f>
        <v>-235570.432</v>
      </c>
      <c r="G241" s="118">
        <f>G242+G245+G247+G249+G251</f>
        <v>0</v>
      </c>
      <c r="H241" s="118">
        <f>H242+H245+H247+H249+H251</f>
        <v>0</v>
      </c>
      <c r="I241" s="118">
        <f>I242+I245+I247+I249+I251</f>
        <v>-235570.432</v>
      </c>
    </row>
    <row r="242" spans="1:9" ht="15">
      <c r="A242" s="55" t="s">
        <v>50</v>
      </c>
      <c r="B242" s="79">
        <v>775</v>
      </c>
      <c r="C242" s="54" t="s">
        <v>37</v>
      </c>
      <c r="D242" s="54" t="s">
        <v>239</v>
      </c>
      <c r="E242" s="54"/>
      <c r="F242" s="117">
        <f>F243+F244</f>
        <v>-97229.85</v>
      </c>
      <c r="G242" s="118">
        <f>G243+G244</f>
        <v>0</v>
      </c>
      <c r="H242" s="118">
        <f>H243+H244</f>
        <v>0</v>
      </c>
      <c r="I242" s="118">
        <f>I243+I244</f>
        <v>-97229.85</v>
      </c>
    </row>
    <row r="243" spans="1:9" ht="15">
      <c r="A243" s="55" t="s">
        <v>253</v>
      </c>
      <c r="B243" s="79">
        <v>775</v>
      </c>
      <c r="C243" s="54" t="s">
        <v>37</v>
      </c>
      <c r="D243" s="54" t="s">
        <v>239</v>
      </c>
      <c r="E243" s="54" t="s">
        <v>252</v>
      </c>
      <c r="F243" s="117">
        <v>-500</v>
      </c>
      <c r="G243" s="119"/>
      <c r="H243" s="119"/>
      <c r="I243" s="119">
        <v>-500</v>
      </c>
    </row>
    <row r="244" spans="1:9" ht="30.75">
      <c r="A244" s="55" t="s">
        <v>235</v>
      </c>
      <c r="B244" s="79">
        <v>775</v>
      </c>
      <c r="C244" s="54" t="s">
        <v>37</v>
      </c>
      <c r="D244" s="54" t="s">
        <v>239</v>
      </c>
      <c r="E244" s="54" t="s">
        <v>236</v>
      </c>
      <c r="F244" s="117">
        <f>-23365.936-73363.914</f>
        <v>-96729.85</v>
      </c>
      <c r="G244" s="119"/>
      <c r="H244" s="119"/>
      <c r="I244" s="119">
        <v>-96729.85</v>
      </c>
    </row>
    <row r="245" spans="1:9" ht="62.25">
      <c r="A245" s="55" t="s">
        <v>298</v>
      </c>
      <c r="B245" s="79">
        <v>775</v>
      </c>
      <c r="C245" s="54" t="s">
        <v>37</v>
      </c>
      <c r="D245" s="54" t="s">
        <v>297</v>
      </c>
      <c r="E245" s="54"/>
      <c r="F245" s="117">
        <f>F246</f>
        <v>-4171.53</v>
      </c>
      <c r="G245" s="118">
        <f>G246</f>
        <v>0</v>
      </c>
      <c r="H245" s="118">
        <f>H246</f>
        <v>0</v>
      </c>
      <c r="I245" s="118">
        <f>I246</f>
        <v>-4171.53</v>
      </c>
    </row>
    <row r="246" spans="1:9" ht="30.75">
      <c r="A246" s="55" t="s">
        <v>235</v>
      </c>
      <c r="B246" s="79">
        <v>775</v>
      </c>
      <c r="C246" s="54" t="s">
        <v>37</v>
      </c>
      <c r="D246" s="54" t="s">
        <v>297</v>
      </c>
      <c r="E246" s="54" t="s">
        <v>236</v>
      </c>
      <c r="F246" s="117">
        <f>-940.86-3230.67</f>
        <v>-4171.53</v>
      </c>
      <c r="G246" s="119"/>
      <c r="H246" s="119"/>
      <c r="I246" s="119">
        <f>-940.86-3230.67</f>
        <v>-4171.53</v>
      </c>
    </row>
    <row r="247" spans="1:9" ht="46.5">
      <c r="A247" s="55" t="s">
        <v>122</v>
      </c>
      <c r="B247" s="79">
        <v>775</v>
      </c>
      <c r="C247" s="54" t="s">
        <v>37</v>
      </c>
      <c r="D247" s="54" t="s">
        <v>100</v>
      </c>
      <c r="E247" s="54"/>
      <c r="F247" s="117">
        <f>F248</f>
        <v>-2000</v>
      </c>
      <c r="G247" s="118">
        <f>G248</f>
        <v>0</v>
      </c>
      <c r="H247" s="118">
        <f>H248</f>
        <v>0</v>
      </c>
      <c r="I247" s="118">
        <f>I248</f>
        <v>-2000</v>
      </c>
    </row>
    <row r="248" spans="1:9" ht="30.75">
      <c r="A248" s="55" t="s">
        <v>235</v>
      </c>
      <c r="B248" s="79">
        <v>775</v>
      </c>
      <c r="C248" s="54" t="s">
        <v>37</v>
      </c>
      <c r="D248" s="54" t="s">
        <v>100</v>
      </c>
      <c r="E248" s="54" t="s">
        <v>236</v>
      </c>
      <c r="F248" s="117">
        <v>-2000</v>
      </c>
      <c r="G248" s="119"/>
      <c r="H248" s="119"/>
      <c r="I248" s="119">
        <v>-2000</v>
      </c>
    </row>
    <row r="249" spans="1:9" ht="176.25" customHeight="1">
      <c r="A249" s="55" t="s">
        <v>110</v>
      </c>
      <c r="B249" s="79">
        <v>775</v>
      </c>
      <c r="C249" s="54" t="s">
        <v>37</v>
      </c>
      <c r="D249" s="54" t="s">
        <v>198</v>
      </c>
      <c r="E249" s="54"/>
      <c r="F249" s="117">
        <f>F250</f>
        <v>-130386.452</v>
      </c>
      <c r="G249" s="118">
        <f>G250</f>
        <v>0</v>
      </c>
      <c r="H249" s="118">
        <f>H250</f>
        <v>0</v>
      </c>
      <c r="I249" s="118">
        <f>I250</f>
        <v>-130386.452</v>
      </c>
    </row>
    <row r="250" spans="1:9" ht="30.75">
      <c r="A250" s="55" t="s">
        <v>235</v>
      </c>
      <c r="B250" s="79">
        <v>775</v>
      </c>
      <c r="C250" s="54" t="s">
        <v>37</v>
      </c>
      <c r="D250" s="54" t="s">
        <v>198</v>
      </c>
      <c r="E250" s="54" t="s">
        <v>236</v>
      </c>
      <c r="F250" s="117">
        <v>-130386.452</v>
      </c>
      <c r="G250" s="119"/>
      <c r="H250" s="119"/>
      <c r="I250" s="119">
        <v>-130386.452</v>
      </c>
    </row>
    <row r="251" spans="1:9" ht="186.75">
      <c r="A251" s="55" t="s">
        <v>123</v>
      </c>
      <c r="B251" s="79">
        <v>775</v>
      </c>
      <c r="C251" s="54" t="s">
        <v>37</v>
      </c>
      <c r="D251" s="54" t="s">
        <v>197</v>
      </c>
      <c r="E251" s="54"/>
      <c r="F251" s="117">
        <f>F252</f>
        <v>-1782.6</v>
      </c>
      <c r="G251" s="118">
        <f>G252</f>
        <v>0</v>
      </c>
      <c r="H251" s="118">
        <f>H252</f>
        <v>0</v>
      </c>
      <c r="I251" s="118">
        <f>I252</f>
        <v>-1782.6</v>
      </c>
    </row>
    <row r="252" spans="1:9" ht="30.75">
      <c r="A252" s="55" t="s">
        <v>235</v>
      </c>
      <c r="B252" s="79">
        <v>775</v>
      </c>
      <c r="C252" s="54" t="s">
        <v>37</v>
      </c>
      <c r="D252" s="54" t="s">
        <v>197</v>
      </c>
      <c r="E252" s="54" t="s">
        <v>236</v>
      </c>
      <c r="F252" s="117">
        <f>-395.9-1386.7</f>
        <v>-1782.6</v>
      </c>
      <c r="G252" s="119"/>
      <c r="H252" s="119"/>
      <c r="I252" s="119">
        <f>-395.9-1386.7</f>
        <v>-1782.6</v>
      </c>
    </row>
    <row r="253" spans="1:9" ht="15">
      <c r="A253" s="55" t="s">
        <v>42</v>
      </c>
      <c r="B253" s="79">
        <v>775</v>
      </c>
      <c r="C253" s="54" t="s">
        <v>180</v>
      </c>
      <c r="D253" s="54"/>
      <c r="E253" s="54"/>
      <c r="F253" s="117">
        <f>F254+F265</f>
        <v>-415820.828</v>
      </c>
      <c r="G253" s="118">
        <f>G254+G265</f>
        <v>0</v>
      </c>
      <c r="H253" s="118">
        <f>H254+H265</f>
        <v>0</v>
      </c>
      <c r="I253" s="118">
        <f>I254+I265</f>
        <v>-415820.828</v>
      </c>
    </row>
    <row r="254" spans="1:9" ht="30.75">
      <c r="A254" s="33" t="s">
        <v>61</v>
      </c>
      <c r="B254" s="79">
        <v>775</v>
      </c>
      <c r="C254" s="54" t="s">
        <v>180</v>
      </c>
      <c r="D254" s="54" t="s">
        <v>267</v>
      </c>
      <c r="E254" s="54"/>
      <c r="F254" s="117">
        <f>F255+F257+F259+F261+F263</f>
        <v>-414956.828</v>
      </c>
      <c r="G254" s="118">
        <f>G255+G257+G259+G261+G263</f>
        <v>0</v>
      </c>
      <c r="H254" s="118">
        <f>H255+H257+H259+H261+H263</f>
        <v>0</v>
      </c>
      <c r="I254" s="118">
        <f>I255+I257+I259+I261+I263</f>
        <v>-414956.828</v>
      </c>
    </row>
    <row r="255" spans="1:9" ht="30.75">
      <c r="A255" s="55" t="s">
        <v>241</v>
      </c>
      <c r="B255" s="79">
        <v>775</v>
      </c>
      <c r="C255" s="54" t="s">
        <v>180</v>
      </c>
      <c r="D255" s="54" t="s">
        <v>240</v>
      </c>
      <c r="E255" s="54"/>
      <c r="F255" s="117">
        <f>F256</f>
        <v>-120881.234</v>
      </c>
      <c r="G255" s="118">
        <f>G256</f>
        <v>0</v>
      </c>
      <c r="H255" s="118">
        <f>H256</f>
        <v>0</v>
      </c>
      <c r="I255" s="118">
        <f>I256</f>
        <v>-120881.234</v>
      </c>
    </row>
    <row r="256" spans="1:9" ht="30.75">
      <c r="A256" s="55" t="s">
        <v>235</v>
      </c>
      <c r="B256" s="79">
        <v>775</v>
      </c>
      <c r="C256" s="54" t="s">
        <v>180</v>
      </c>
      <c r="D256" s="54" t="s">
        <v>240</v>
      </c>
      <c r="E256" s="54" t="s">
        <v>236</v>
      </c>
      <c r="F256" s="117">
        <f>-119381.234-1500</f>
        <v>-120881.234</v>
      </c>
      <c r="G256" s="119"/>
      <c r="H256" s="119"/>
      <c r="I256" s="119">
        <v>-120881.234</v>
      </c>
    </row>
    <row r="257" spans="1:9" ht="15">
      <c r="A257" s="55" t="s">
        <v>48</v>
      </c>
      <c r="B257" s="79">
        <v>775</v>
      </c>
      <c r="C257" s="54" t="s">
        <v>180</v>
      </c>
      <c r="D257" s="54" t="s">
        <v>242</v>
      </c>
      <c r="E257" s="54"/>
      <c r="F257" s="117">
        <f>F258</f>
        <v>-38939.604</v>
      </c>
      <c r="G257" s="118">
        <f>G258</f>
        <v>0</v>
      </c>
      <c r="H257" s="118">
        <f>H258</f>
        <v>0</v>
      </c>
      <c r="I257" s="118">
        <f>I258</f>
        <v>-38939.604</v>
      </c>
    </row>
    <row r="258" spans="1:9" ht="30.75">
      <c r="A258" s="55" t="s">
        <v>235</v>
      </c>
      <c r="B258" s="79">
        <v>775</v>
      </c>
      <c r="C258" s="54" t="s">
        <v>180</v>
      </c>
      <c r="D258" s="54" t="s">
        <v>242</v>
      </c>
      <c r="E258" s="54" t="s">
        <v>236</v>
      </c>
      <c r="F258" s="117">
        <f>-38939.604</f>
        <v>-38939.604</v>
      </c>
      <c r="G258" s="119"/>
      <c r="H258" s="119"/>
      <c r="I258" s="119">
        <v>-38939.604</v>
      </c>
    </row>
    <row r="259" spans="1:9" ht="46.5">
      <c r="A259" s="55" t="s">
        <v>55</v>
      </c>
      <c r="B259" s="79">
        <v>775</v>
      </c>
      <c r="C259" s="54" t="s">
        <v>180</v>
      </c>
      <c r="D259" s="54" t="s">
        <v>100</v>
      </c>
      <c r="E259" s="54"/>
      <c r="F259" s="117">
        <f>F260</f>
        <v>-3500</v>
      </c>
      <c r="G259" s="118">
        <f>G260</f>
        <v>0</v>
      </c>
      <c r="H259" s="118">
        <f>H260</f>
        <v>0</v>
      </c>
      <c r="I259" s="118">
        <f>I260</f>
        <v>-3500</v>
      </c>
    </row>
    <row r="260" spans="1:9" ht="30.75">
      <c r="A260" s="55" t="s">
        <v>235</v>
      </c>
      <c r="B260" s="79">
        <v>775</v>
      </c>
      <c r="C260" s="54" t="s">
        <v>180</v>
      </c>
      <c r="D260" s="54" t="s">
        <v>100</v>
      </c>
      <c r="E260" s="54" t="s">
        <v>236</v>
      </c>
      <c r="F260" s="117">
        <v>-3500</v>
      </c>
      <c r="G260" s="119"/>
      <c r="H260" s="119"/>
      <c r="I260" s="119">
        <v>-3500</v>
      </c>
    </row>
    <row r="261" spans="1:9" ht="156">
      <c r="A261" s="55" t="s">
        <v>125</v>
      </c>
      <c r="B261" s="79">
        <v>775</v>
      </c>
      <c r="C261" s="54" t="s">
        <v>180</v>
      </c>
      <c r="D261" s="54" t="s">
        <v>199</v>
      </c>
      <c r="E261" s="54"/>
      <c r="F261" s="117">
        <f>F262</f>
        <v>-246241.39</v>
      </c>
      <c r="G261" s="118">
        <f>G262</f>
        <v>0</v>
      </c>
      <c r="H261" s="118">
        <f>H262</f>
        <v>0</v>
      </c>
      <c r="I261" s="118">
        <f>I262</f>
        <v>-246241.39</v>
      </c>
    </row>
    <row r="262" spans="1:9" ht="30.75">
      <c r="A262" s="55" t="s">
        <v>235</v>
      </c>
      <c r="B262" s="79">
        <v>775</v>
      </c>
      <c r="C262" s="54" t="s">
        <v>180</v>
      </c>
      <c r="D262" s="54" t="s">
        <v>199</v>
      </c>
      <c r="E262" s="54" t="s">
        <v>236</v>
      </c>
      <c r="F262" s="117">
        <v>-246241.39</v>
      </c>
      <c r="G262" s="119"/>
      <c r="H262" s="119"/>
      <c r="I262" s="119">
        <v>-246241.39</v>
      </c>
    </row>
    <row r="263" spans="1:9" ht="171">
      <c r="A263" s="55" t="s">
        <v>290</v>
      </c>
      <c r="B263" s="79">
        <v>775</v>
      </c>
      <c r="C263" s="54" t="s">
        <v>180</v>
      </c>
      <c r="D263" s="54" t="s">
        <v>200</v>
      </c>
      <c r="E263" s="54"/>
      <c r="F263" s="117">
        <f>F264</f>
        <v>-5394.6</v>
      </c>
      <c r="G263" s="118">
        <f>G264</f>
        <v>0</v>
      </c>
      <c r="H263" s="118">
        <f>H264</f>
        <v>0</v>
      </c>
      <c r="I263" s="118">
        <f>I264</f>
        <v>-5394.6</v>
      </c>
    </row>
    <row r="264" spans="1:9" ht="30.75">
      <c r="A264" s="55" t="s">
        <v>235</v>
      </c>
      <c r="B264" s="79">
        <v>775</v>
      </c>
      <c r="C264" s="54" t="s">
        <v>180</v>
      </c>
      <c r="D264" s="54" t="s">
        <v>200</v>
      </c>
      <c r="E264" s="54" t="s">
        <v>236</v>
      </c>
      <c r="F264" s="117">
        <v>-5394.6</v>
      </c>
      <c r="G264" s="119"/>
      <c r="H264" s="119"/>
      <c r="I264" s="119">
        <v>-5394.6</v>
      </c>
    </row>
    <row r="265" spans="1:9" ht="46.5">
      <c r="A265" s="55" t="s">
        <v>127</v>
      </c>
      <c r="B265" s="79">
        <v>775</v>
      </c>
      <c r="C265" s="54" t="s">
        <v>180</v>
      </c>
      <c r="D265" s="54" t="s">
        <v>245</v>
      </c>
      <c r="E265" s="54"/>
      <c r="F265" s="117">
        <f>F266</f>
        <v>-864</v>
      </c>
      <c r="G265" s="118">
        <f aca="true" t="shared" si="21" ref="G265:I266">G266</f>
        <v>0</v>
      </c>
      <c r="H265" s="118">
        <f t="shared" si="21"/>
        <v>0</v>
      </c>
      <c r="I265" s="118">
        <f t="shared" si="21"/>
        <v>-864</v>
      </c>
    </row>
    <row r="266" spans="1:9" ht="124.5">
      <c r="A266" s="55" t="s">
        <v>126</v>
      </c>
      <c r="B266" s="79">
        <v>775</v>
      </c>
      <c r="C266" s="54" t="s">
        <v>180</v>
      </c>
      <c r="D266" s="54" t="s">
        <v>272</v>
      </c>
      <c r="E266" s="54"/>
      <c r="F266" s="117">
        <f>F267</f>
        <v>-864</v>
      </c>
      <c r="G266" s="118">
        <f t="shared" si="21"/>
        <v>0</v>
      </c>
      <c r="H266" s="118">
        <f t="shared" si="21"/>
        <v>0</v>
      </c>
      <c r="I266" s="118">
        <f t="shared" si="21"/>
        <v>-864</v>
      </c>
    </row>
    <row r="267" spans="1:9" ht="15">
      <c r="A267" s="55" t="s">
        <v>253</v>
      </c>
      <c r="B267" s="79">
        <v>775</v>
      </c>
      <c r="C267" s="54" t="s">
        <v>180</v>
      </c>
      <c r="D267" s="54" t="s">
        <v>272</v>
      </c>
      <c r="E267" s="54" t="s">
        <v>252</v>
      </c>
      <c r="F267" s="117">
        <v>-864</v>
      </c>
      <c r="G267" s="119"/>
      <c r="H267" s="119"/>
      <c r="I267" s="119">
        <v>-864</v>
      </c>
    </row>
    <row r="268" spans="1:9" s="92" customFormat="1" ht="20.25" customHeight="1">
      <c r="A268" s="89" t="s">
        <v>288</v>
      </c>
      <c r="B268" s="90">
        <v>775</v>
      </c>
      <c r="C268" s="91" t="s">
        <v>38</v>
      </c>
      <c r="D268" s="91"/>
      <c r="E268" s="91"/>
      <c r="F268" s="128">
        <f>F270</f>
        <v>-397</v>
      </c>
      <c r="G268" s="129">
        <f>G270</f>
        <v>0</v>
      </c>
      <c r="H268" s="129">
        <f>H270</f>
        <v>0</v>
      </c>
      <c r="I268" s="129">
        <f>I270</f>
        <v>-397</v>
      </c>
    </row>
    <row r="269" spans="1:9" s="92" customFormat="1" ht="30.75">
      <c r="A269" s="33" t="s">
        <v>61</v>
      </c>
      <c r="B269" s="90">
        <v>775</v>
      </c>
      <c r="C269" s="54" t="s">
        <v>38</v>
      </c>
      <c r="D269" s="91" t="s">
        <v>267</v>
      </c>
      <c r="E269" s="91"/>
      <c r="F269" s="128">
        <f>F270</f>
        <v>-397</v>
      </c>
      <c r="G269" s="129">
        <f>G270</f>
        <v>0</v>
      </c>
      <c r="H269" s="129">
        <f>H270</f>
        <v>0</v>
      </c>
      <c r="I269" s="129">
        <f>I270</f>
        <v>-397</v>
      </c>
    </row>
    <row r="270" spans="1:9" s="92" customFormat="1" ht="15">
      <c r="A270" s="55" t="s">
        <v>279</v>
      </c>
      <c r="B270" s="90">
        <v>775</v>
      </c>
      <c r="C270" s="54" t="s">
        <v>38</v>
      </c>
      <c r="D270" s="54" t="s">
        <v>233</v>
      </c>
      <c r="E270" s="54"/>
      <c r="F270" s="117">
        <f>F271+F272</f>
        <v>-397</v>
      </c>
      <c r="G270" s="118">
        <f>G271+G272</f>
        <v>0</v>
      </c>
      <c r="H270" s="118">
        <f>H271+H272</f>
        <v>0</v>
      </c>
      <c r="I270" s="118">
        <f>I271+I272</f>
        <v>-397</v>
      </c>
    </row>
    <row r="271" spans="1:9" s="92" customFormat="1" ht="54" customHeight="1">
      <c r="A271" s="55" t="s">
        <v>216</v>
      </c>
      <c r="B271" s="90">
        <v>775</v>
      </c>
      <c r="C271" s="54" t="s">
        <v>38</v>
      </c>
      <c r="D271" s="54" t="s">
        <v>233</v>
      </c>
      <c r="E271" s="54" t="s">
        <v>217</v>
      </c>
      <c r="F271" s="117">
        <v>-70</v>
      </c>
      <c r="G271" s="130"/>
      <c r="H271" s="130"/>
      <c r="I271" s="130">
        <v>-70</v>
      </c>
    </row>
    <row r="272" spans="1:9" s="92" customFormat="1" ht="23.25" customHeight="1">
      <c r="A272" s="55" t="s">
        <v>219</v>
      </c>
      <c r="B272" s="90">
        <v>775</v>
      </c>
      <c r="C272" s="54" t="s">
        <v>38</v>
      </c>
      <c r="D272" s="54" t="s">
        <v>233</v>
      </c>
      <c r="E272" s="54" t="s">
        <v>218</v>
      </c>
      <c r="F272" s="117">
        <v>-327</v>
      </c>
      <c r="G272" s="130"/>
      <c r="H272" s="130"/>
      <c r="I272" s="130">
        <v>-327</v>
      </c>
    </row>
    <row r="273" spans="1:9" ht="15">
      <c r="A273" s="55" t="s">
        <v>189</v>
      </c>
      <c r="B273" s="79">
        <v>775</v>
      </c>
      <c r="C273" s="54" t="s">
        <v>181</v>
      </c>
      <c r="D273" s="54"/>
      <c r="E273" s="54"/>
      <c r="F273" s="117">
        <f>F274+F279</f>
        <v>-19117.600000000002</v>
      </c>
      <c r="G273" s="118">
        <f>G274+G279</f>
        <v>0</v>
      </c>
      <c r="H273" s="118">
        <f>H274+H279</f>
        <v>0</v>
      </c>
      <c r="I273" s="118">
        <f>I274+I279</f>
        <v>-19117.600000000002</v>
      </c>
    </row>
    <row r="274" spans="1:9" ht="30.75">
      <c r="A274" s="33" t="s">
        <v>61</v>
      </c>
      <c r="B274" s="79">
        <v>775</v>
      </c>
      <c r="C274" s="54" t="s">
        <v>181</v>
      </c>
      <c r="D274" s="54" t="s">
        <v>267</v>
      </c>
      <c r="E274" s="54"/>
      <c r="F274" s="117">
        <f>F275+F277</f>
        <v>-17173.7</v>
      </c>
      <c r="G274" s="118">
        <f>G275+G277</f>
        <v>0</v>
      </c>
      <c r="H274" s="118">
        <f>H275+H277</f>
        <v>0</v>
      </c>
      <c r="I274" s="118">
        <f>I275+I277</f>
        <v>-17173.7</v>
      </c>
    </row>
    <row r="275" spans="1:9" ht="46.5">
      <c r="A275" s="55" t="s">
        <v>300</v>
      </c>
      <c r="B275" s="79">
        <v>775</v>
      </c>
      <c r="C275" s="54" t="s">
        <v>181</v>
      </c>
      <c r="D275" s="54" t="s">
        <v>299</v>
      </c>
      <c r="E275" s="54"/>
      <c r="F275" s="117">
        <f>F276</f>
        <v>-15853.7</v>
      </c>
      <c r="G275" s="118">
        <f>G276</f>
        <v>0</v>
      </c>
      <c r="H275" s="118">
        <f>H276</f>
        <v>0</v>
      </c>
      <c r="I275" s="118">
        <f>I276</f>
        <v>-15853.7</v>
      </c>
    </row>
    <row r="276" spans="1:9" ht="30.75">
      <c r="A276" s="55" t="s">
        <v>235</v>
      </c>
      <c r="B276" s="79">
        <v>775</v>
      </c>
      <c r="C276" s="54" t="s">
        <v>181</v>
      </c>
      <c r="D276" s="54" t="s">
        <v>299</v>
      </c>
      <c r="E276" s="54" t="s">
        <v>236</v>
      </c>
      <c r="F276" s="117">
        <v>-15853.7</v>
      </c>
      <c r="G276" s="119"/>
      <c r="H276" s="119"/>
      <c r="I276" s="119">
        <v>-15853.7</v>
      </c>
    </row>
    <row r="277" spans="1:9" ht="15">
      <c r="A277" s="55" t="s">
        <v>85</v>
      </c>
      <c r="B277" s="79">
        <v>775</v>
      </c>
      <c r="C277" s="54" t="s">
        <v>181</v>
      </c>
      <c r="D277" s="54" t="s">
        <v>268</v>
      </c>
      <c r="E277" s="54"/>
      <c r="F277" s="117">
        <f>F278</f>
        <v>-1320</v>
      </c>
      <c r="G277" s="118">
        <f>G278</f>
        <v>0</v>
      </c>
      <c r="H277" s="118">
        <f>H278</f>
        <v>0</v>
      </c>
      <c r="I277" s="118">
        <f>I278</f>
        <v>-1320</v>
      </c>
    </row>
    <row r="278" spans="1:9" ht="15">
      <c r="A278" s="55" t="s">
        <v>253</v>
      </c>
      <c r="B278" s="79">
        <v>775</v>
      </c>
      <c r="C278" s="54" t="s">
        <v>181</v>
      </c>
      <c r="D278" s="54" t="s">
        <v>268</v>
      </c>
      <c r="E278" s="54" t="s">
        <v>252</v>
      </c>
      <c r="F278" s="117">
        <v>-1320</v>
      </c>
      <c r="G278" s="119"/>
      <c r="H278" s="119"/>
      <c r="I278" s="119">
        <v>-1320</v>
      </c>
    </row>
    <row r="279" spans="1:9" ht="46.5">
      <c r="A279" s="55" t="s">
        <v>127</v>
      </c>
      <c r="B279" s="79">
        <v>775</v>
      </c>
      <c r="C279" s="54" t="s">
        <v>181</v>
      </c>
      <c r="D279" s="54" t="s">
        <v>245</v>
      </c>
      <c r="E279" s="54"/>
      <c r="F279" s="117">
        <f>F280</f>
        <v>-1943.9</v>
      </c>
      <c r="G279" s="118">
        <f aca="true" t="shared" si="22" ref="G279:I280">G280</f>
        <v>0</v>
      </c>
      <c r="H279" s="118">
        <f t="shared" si="22"/>
        <v>0</v>
      </c>
      <c r="I279" s="118">
        <f t="shared" si="22"/>
        <v>-1943.9</v>
      </c>
    </row>
    <row r="280" spans="1:9" ht="46.5">
      <c r="A280" s="55" t="s">
        <v>302</v>
      </c>
      <c r="B280" s="79">
        <v>775</v>
      </c>
      <c r="C280" s="54" t="s">
        <v>181</v>
      </c>
      <c r="D280" s="54" t="s">
        <v>301</v>
      </c>
      <c r="E280" s="54"/>
      <c r="F280" s="117">
        <f>F281</f>
        <v>-1943.9</v>
      </c>
      <c r="G280" s="118">
        <f t="shared" si="22"/>
        <v>0</v>
      </c>
      <c r="H280" s="118">
        <f t="shared" si="22"/>
        <v>0</v>
      </c>
      <c r="I280" s="118">
        <f t="shared" si="22"/>
        <v>-1943.9</v>
      </c>
    </row>
    <row r="281" spans="1:9" ht="15">
      <c r="A281" s="55" t="s">
        <v>253</v>
      </c>
      <c r="B281" s="79">
        <v>775</v>
      </c>
      <c r="C281" s="54" t="s">
        <v>181</v>
      </c>
      <c r="D281" s="54" t="s">
        <v>301</v>
      </c>
      <c r="E281" s="54" t="s">
        <v>252</v>
      </c>
      <c r="F281" s="117">
        <v>-1943.9</v>
      </c>
      <c r="G281" s="119"/>
      <c r="H281" s="119"/>
      <c r="I281" s="119">
        <v>-1943.9</v>
      </c>
    </row>
    <row r="282" spans="1:9" ht="15">
      <c r="A282" s="55" t="s">
        <v>182</v>
      </c>
      <c r="B282" s="79">
        <v>775</v>
      </c>
      <c r="C282" s="54" t="s">
        <v>183</v>
      </c>
      <c r="D282" s="54"/>
      <c r="E282" s="54"/>
      <c r="F282" s="117">
        <f>F283</f>
        <v>-11031</v>
      </c>
      <c r="G282" s="118">
        <f>G283</f>
        <v>0</v>
      </c>
      <c r="H282" s="118">
        <f>H283</f>
        <v>0</v>
      </c>
      <c r="I282" s="118">
        <f>I283</f>
        <v>-11031</v>
      </c>
    </row>
    <row r="283" spans="1:9" ht="30.75">
      <c r="A283" s="33" t="s">
        <v>61</v>
      </c>
      <c r="B283" s="79">
        <v>775</v>
      </c>
      <c r="C283" s="54" t="s">
        <v>183</v>
      </c>
      <c r="D283" s="54" t="s">
        <v>267</v>
      </c>
      <c r="E283" s="54"/>
      <c r="F283" s="117">
        <f>F284+F287</f>
        <v>-11031</v>
      </c>
      <c r="G283" s="118">
        <f>G284+G287</f>
        <v>0</v>
      </c>
      <c r="H283" s="118">
        <f>H284+H287</f>
        <v>0</v>
      </c>
      <c r="I283" s="118">
        <f>I284+I287</f>
        <v>-11031</v>
      </c>
    </row>
    <row r="284" spans="1:9" ht="15">
      <c r="A284" s="55" t="s">
        <v>190</v>
      </c>
      <c r="B284" s="79">
        <v>775</v>
      </c>
      <c r="C284" s="54" t="s">
        <v>183</v>
      </c>
      <c r="D284" s="54" t="s">
        <v>266</v>
      </c>
      <c r="E284" s="54"/>
      <c r="F284" s="117">
        <f>F286+F285</f>
        <v>-1550</v>
      </c>
      <c r="G284" s="118">
        <f>G286+G285</f>
        <v>0</v>
      </c>
      <c r="H284" s="118">
        <f>H286+H285</f>
        <v>0</v>
      </c>
      <c r="I284" s="118">
        <f>I286+I285</f>
        <v>-1550</v>
      </c>
    </row>
    <row r="285" spans="1:9" ht="62.25">
      <c r="A285" s="55" t="s">
        <v>216</v>
      </c>
      <c r="B285" s="79">
        <v>775</v>
      </c>
      <c r="C285" s="54" t="s">
        <v>183</v>
      </c>
      <c r="D285" s="54" t="s">
        <v>266</v>
      </c>
      <c r="E285" s="54" t="s">
        <v>217</v>
      </c>
      <c r="F285" s="117">
        <v>-20</v>
      </c>
      <c r="G285" s="119"/>
      <c r="H285" s="119"/>
      <c r="I285" s="119">
        <v>-20</v>
      </c>
    </row>
    <row r="286" spans="1:9" ht="21" customHeight="1">
      <c r="A286" s="55" t="s">
        <v>219</v>
      </c>
      <c r="B286" s="79">
        <v>775</v>
      </c>
      <c r="C286" s="54" t="s">
        <v>183</v>
      </c>
      <c r="D286" s="54" t="s">
        <v>266</v>
      </c>
      <c r="E286" s="54" t="s">
        <v>218</v>
      </c>
      <c r="F286" s="117">
        <v>-1530</v>
      </c>
      <c r="G286" s="119"/>
      <c r="H286" s="119"/>
      <c r="I286" s="119">
        <v>-1530</v>
      </c>
    </row>
    <row r="287" spans="1:9" ht="46.5">
      <c r="A287" s="55" t="s">
        <v>83</v>
      </c>
      <c r="B287" s="79">
        <v>775</v>
      </c>
      <c r="C287" s="54" t="s">
        <v>183</v>
      </c>
      <c r="D287" s="54" t="s">
        <v>265</v>
      </c>
      <c r="E287" s="54"/>
      <c r="F287" s="117">
        <f>F288+F289+F290+F291</f>
        <v>-9481</v>
      </c>
      <c r="G287" s="118">
        <f>G288+G289+G290+G291</f>
        <v>0</v>
      </c>
      <c r="H287" s="118">
        <f>H288+H289+H290+H291</f>
        <v>0</v>
      </c>
      <c r="I287" s="118">
        <f>I288+I289+I290+I291</f>
        <v>-9481</v>
      </c>
    </row>
    <row r="288" spans="1:9" ht="62.25">
      <c r="A288" s="55" t="s">
        <v>216</v>
      </c>
      <c r="B288" s="79">
        <v>775</v>
      </c>
      <c r="C288" s="54" t="s">
        <v>183</v>
      </c>
      <c r="D288" s="54" t="s">
        <v>265</v>
      </c>
      <c r="E288" s="54" t="s">
        <v>217</v>
      </c>
      <c r="F288" s="117">
        <v>-8297</v>
      </c>
      <c r="G288" s="119"/>
      <c r="H288" s="119"/>
      <c r="I288" s="119">
        <v>-8297</v>
      </c>
    </row>
    <row r="289" spans="1:9" ht="18" customHeight="1">
      <c r="A289" s="55" t="s">
        <v>219</v>
      </c>
      <c r="B289" s="79">
        <v>775</v>
      </c>
      <c r="C289" s="54" t="s">
        <v>183</v>
      </c>
      <c r="D289" s="54" t="s">
        <v>265</v>
      </c>
      <c r="E289" s="54" t="s">
        <v>218</v>
      </c>
      <c r="F289" s="117">
        <v>-1075</v>
      </c>
      <c r="G289" s="119"/>
      <c r="H289" s="119"/>
      <c r="I289" s="119">
        <v>-1075</v>
      </c>
    </row>
    <row r="290" spans="1:9" ht="30.75">
      <c r="A290" s="55" t="s">
        <v>235</v>
      </c>
      <c r="B290" s="79">
        <v>775</v>
      </c>
      <c r="C290" s="54" t="s">
        <v>183</v>
      </c>
      <c r="D290" s="54" t="s">
        <v>265</v>
      </c>
      <c r="E290" s="54" t="s">
        <v>236</v>
      </c>
      <c r="F290" s="117"/>
      <c r="G290" s="119"/>
      <c r="H290" s="119"/>
      <c r="I290" s="119"/>
    </row>
    <row r="291" spans="1:9" ht="15">
      <c r="A291" s="55" t="s">
        <v>220</v>
      </c>
      <c r="B291" s="79">
        <v>775</v>
      </c>
      <c r="C291" s="54" t="s">
        <v>183</v>
      </c>
      <c r="D291" s="54" t="s">
        <v>265</v>
      </c>
      <c r="E291" s="54" t="s">
        <v>221</v>
      </c>
      <c r="F291" s="117">
        <v>-109</v>
      </c>
      <c r="G291" s="119"/>
      <c r="H291" s="119"/>
      <c r="I291" s="119">
        <v>-109</v>
      </c>
    </row>
    <row r="292" spans="1:9" s="80" customFormat="1" ht="15">
      <c r="A292" s="78" t="s">
        <v>44</v>
      </c>
      <c r="B292" s="79">
        <v>775</v>
      </c>
      <c r="C292" s="60" t="s">
        <v>188</v>
      </c>
      <c r="D292" s="60"/>
      <c r="E292" s="93"/>
      <c r="F292" s="117">
        <f>F298+F293</f>
        <v>-41566.75199999999</v>
      </c>
      <c r="G292" s="118">
        <f>G298+G293</f>
        <v>0</v>
      </c>
      <c r="H292" s="118">
        <f>H298+H293</f>
        <v>0</v>
      </c>
      <c r="I292" s="118">
        <f>I298+I293</f>
        <v>-41566.75199999999</v>
      </c>
    </row>
    <row r="293" spans="1:9" s="80" customFormat="1" ht="30.75">
      <c r="A293" s="55" t="s">
        <v>65</v>
      </c>
      <c r="B293" s="79">
        <v>775</v>
      </c>
      <c r="C293" s="54" t="s">
        <v>192</v>
      </c>
      <c r="D293" s="54" t="s">
        <v>258</v>
      </c>
      <c r="E293" s="54"/>
      <c r="F293" s="117">
        <f>F294+F296</f>
        <v>-7651.2</v>
      </c>
      <c r="G293" s="118">
        <f>G294+G296</f>
        <v>0</v>
      </c>
      <c r="H293" s="118">
        <f>H294+H296</f>
        <v>0</v>
      </c>
      <c r="I293" s="118">
        <f>I294+I296</f>
        <v>-7651.2</v>
      </c>
    </row>
    <row r="294" spans="1:9" s="80" customFormat="1" ht="78">
      <c r="A294" s="55" t="s">
        <v>304</v>
      </c>
      <c r="B294" s="79">
        <v>775</v>
      </c>
      <c r="C294" s="54" t="s">
        <v>192</v>
      </c>
      <c r="D294" s="54" t="s">
        <v>322</v>
      </c>
      <c r="E294" s="54"/>
      <c r="F294" s="110">
        <f>F295</f>
        <v>-1593.2</v>
      </c>
      <c r="G294" s="104">
        <f>G295</f>
        <v>0</v>
      </c>
      <c r="H294" s="104">
        <f>H295</f>
        <v>0</v>
      </c>
      <c r="I294" s="104">
        <f>I295</f>
        <v>-1593.2</v>
      </c>
    </row>
    <row r="295" spans="1:9" s="80" customFormat="1" ht="30.75">
      <c r="A295" s="55" t="s">
        <v>235</v>
      </c>
      <c r="B295" s="79">
        <v>775</v>
      </c>
      <c r="C295" s="54" t="s">
        <v>192</v>
      </c>
      <c r="D295" s="54" t="s">
        <v>322</v>
      </c>
      <c r="E295" s="54" t="s">
        <v>236</v>
      </c>
      <c r="F295" s="117">
        <v>-1593.2</v>
      </c>
      <c r="G295" s="124"/>
      <c r="H295" s="124"/>
      <c r="I295" s="124">
        <v>-1593.2</v>
      </c>
    </row>
    <row r="296" spans="1:9" s="80" customFormat="1" ht="62.25">
      <c r="A296" s="55" t="s">
        <v>306</v>
      </c>
      <c r="B296" s="79">
        <v>775</v>
      </c>
      <c r="C296" s="54" t="s">
        <v>192</v>
      </c>
      <c r="D296" s="54" t="s">
        <v>323</v>
      </c>
      <c r="E296" s="54"/>
      <c r="F296" s="117">
        <f>F297</f>
        <v>-6058</v>
      </c>
      <c r="G296" s="118">
        <f>G297</f>
        <v>0</v>
      </c>
      <c r="H296" s="118">
        <f>H297</f>
        <v>0</v>
      </c>
      <c r="I296" s="118">
        <f>I297</f>
        <v>-6058</v>
      </c>
    </row>
    <row r="297" spans="1:9" s="80" customFormat="1" ht="30.75">
      <c r="A297" s="55" t="s">
        <v>235</v>
      </c>
      <c r="B297" s="79">
        <v>775</v>
      </c>
      <c r="C297" s="54" t="s">
        <v>192</v>
      </c>
      <c r="D297" s="54" t="s">
        <v>323</v>
      </c>
      <c r="E297" s="54" t="s">
        <v>236</v>
      </c>
      <c r="F297" s="117">
        <v>-6058</v>
      </c>
      <c r="G297" s="124"/>
      <c r="H297" s="124"/>
      <c r="I297" s="124">
        <v>-6058</v>
      </c>
    </row>
    <row r="298" spans="1:9" ht="15">
      <c r="A298" s="55" t="s">
        <v>82</v>
      </c>
      <c r="B298" s="79">
        <v>775</v>
      </c>
      <c r="C298" s="54" t="s">
        <v>193</v>
      </c>
      <c r="D298" s="54"/>
      <c r="E298" s="61"/>
      <c r="F298" s="117">
        <f>F302+F299</f>
        <v>-33915.551999999996</v>
      </c>
      <c r="G298" s="118">
        <f>G302+G299</f>
        <v>0</v>
      </c>
      <c r="H298" s="118">
        <f>H302+H299</f>
        <v>0</v>
      </c>
      <c r="I298" s="118">
        <f>I302+I299</f>
        <v>-33915.551999999996</v>
      </c>
    </row>
    <row r="299" spans="1:9" s="80" customFormat="1" ht="30.75">
      <c r="A299" s="55" t="s">
        <v>65</v>
      </c>
      <c r="B299" s="79">
        <v>775</v>
      </c>
      <c r="C299" s="54" t="s">
        <v>193</v>
      </c>
      <c r="D299" s="54" t="s">
        <v>258</v>
      </c>
      <c r="E299" s="54"/>
      <c r="F299" s="117">
        <f>F300</f>
        <v>-13034.2</v>
      </c>
      <c r="G299" s="118">
        <f aca="true" t="shared" si="23" ref="G299:I300">G300</f>
        <v>0</v>
      </c>
      <c r="H299" s="118">
        <f t="shared" si="23"/>
        <v>0</v>
      </c>
      <c r="I299" s="118">
        <f t="shared" si="23"/>
        <v>-13034.2</v>
      </c>
    </row>
    <row r="300" spans="1:9" ht="78">
      <c r="A300" s="55" t="s">
        <v>209</v>
      </c>
      <c r="B300" s="79">
        <v>775</v>
      </c>
      <c r="C300" s="54" t="s">
        <v>193</v>
      </c>
      <c r="D300" s="54" t="s">
        <v>257</v>
      </c>
      <c r="E300" s="61"/>
      <c r="F300" s="117">
        <f>F301</f>
        <v>-13034.2</v>
      </c>
      <c r="G300" s="118">
        <f t="shared" si="23"/>
        <v>0</v>
      </c>
      <c r="H300" s="118">
        <f t="shared" si="23"/>
        <v>0</v>
      </c>
      <c r="I300" s="118">
        <f t="shared" si="23"/>
        <v>-13034.2</v>
      </c>
    </row>
    <row r="301" spans="1:9" ht="30.75">
      <c r="A301" s="55" t="s">
        <v>235</v>
      </c>
      <c r="B301" s="79">
        <v>775</v>
      </c>
      <c r="C301" s="54" t="s">
        <v>193</v>
      </c>
      <c r="D301" s="54" t="s">
        <v>257</v>
      </c>
      <c r="E301" s="54" t="s">
        <v>236</v>
      </c>
      <c r="F301" s="117">
        <f>-2952.2-10082</f>
        <v>-13034.2</v>
      </c>
      <c r="G301" s="119"/>
      <c r="H301" s="119"/>
      <c r="I301" s="119">
        <v>-13034.2</v>
      </c>
    </row>
    <row r="302" spans="1:9" ht="46.5">
      <c r="A302" s="55" t="s">
        <v>127</v>
      </c>
      <c r="B302" s="79">
        <v>775</v>
      </c>
      <c r="C302" s="54" t="s">
        <v>193</v>
      </c>
      <c r="D302" s="54" t="s">
        <v>245</v>
      </c>
      <c r="E302" s="54"/>
      <c r="F302" s="117">
        <f>F303+F305+F307+F309</f>
        <v>-20881.352</v>
      </c>
      <c r="G302" s="118">
        <f>G303+G305+G307+G309</f>
        <v>0</v>
      </c>
      <c r="H302" s="118">
        <f>H303+H305+H307+H309</f>
        <v>0</v>
      </c>
      <c r="I302" s="118">
        <f>I303+I305+I307+I309</f>
        <v>-20881.352</v>
      </c>
    </row>
    <row r="303" spans="1:9" ht="46.5">
      <c r="A303" s="55" t="s">
        <v>260</v>
      </c>
      <c r="B303" s="79">
        <v>775</v>
      </c>
      <c r="C303" s="54" t="s">
        <v>193</v>
      </c>
      <c r="D303" s="54" t="s">
        <v>259</v>
      </c>
      <c r="E303" s="54"/>
      <c r="F303" s="117">
        <f>F304</f>
        <v>-629.1</v>
      </c>
      <c r="G303" s="118">
        <f>G304</f>
        <v>0</v>
      </c>
      <c r="H303" s="118">
        <f>H304</f>
        <v>0</v>
      </c>
      <c r="I303" s="118">
        <f>I304</f>
        <v>-629.1</v>
      </c>
    </row>
    <row r="304" spans="1:9" ht="15">
      <c r="A304" s="55" t="s">
        <v>253</v>
      </c>
      <c r="B304" s="79">
        <v>775</v>
      </c>
      <c r="C304" s="54" t="s">
        <v>193</v>
      </c>
      <c r="D304" s="54" t="s">
        <v>259</v>
      </c>
      <c r="E304" s="54" t="s">
        <v>252</v>
      </c>
      <c r="F304" s="117">
        <v>-629.1</v>
      </c>
      <c r="G304" s="119"/>
      <c r="H304" s="119"/>
      <c r="I304" s="119">
        <v>-629.1</v>
      </c>
    </row>
    <row r="305" spans="1:9" ht="62.25">
      <c r="A305" s="55" t="s">
        <v>211</v>
      </c>
      <c r="B305" s="79">
        <v>775</v>
      </c>
      <c r="C305" s="54" t="s">
        <v>193</v>
      </c>
      <c r="D305" s="54" t="s">
        <v>256</v>
      </c>
      <c r="E305" s="61"/>
      <c r="F305" s="117">
        <f>F306</f>
        <v>-4263.011</v>
      </c>
      <c r="G305" s="118">
        <f>G306</f>
        <v>0</v>
      </c>
      <c r="H305" s="118">
        <f>H306</f>
        <v>0</v>
      </c>
      <c r="I305" s="118">
        <f>I306</f>
        <v>-4263.011</v>
      </c>
    </row>
    <row r="306" spans="1:9" ht="15">
      <c r="A306" s="55" t="s">
        <v>253</v>
      </c>
      <c r="B306" s="79">
        <v>775</v>
      </c>
      <c r="C306" s="54" t="s">
        <v>193</v>
      </c>
      <c r="D306" s="54" t="s">
        <v>256</v>
      </c>
      <c r="E306" s="54" t="s">
        <v>252</v>
      </c>
      <c r="F306" s="117">
        <v>-4263.011</v>
      </c>
      <c r="G306" s="119"/>
      <c r="H306" s="119"/>
      <c r="I306" s="119">
        <v>-4263.011</v>
      </c>
    </row>
    <row r="307" spans="1:9" ht="57" customHeight="1">
      <c r="A307" s="55" t="s">
        <v>212</v>
      </c>
      <c r="B307" s="79">
        <v>775</v>
      </c>
      <c r="C307" s="54" t="s">
        <v>193</v>
      </c>
      <c r="D307" s="54" t="s">
        <v>255</v>
      </c>
      <c r="E307" s="54"/>
      <c r="F307" s="117">
        <f>F308</f>
        <v>-6884.231</v>
      </c>
      <c r="G307" s="118">
        <f>G308</f>
        <v>0</v>
      </c>
      <c r="H307" s="118">
        <f>H308</f>
        <v>0</v>
      </c>
      <c r="I307" s="118">
        <f>I308</f>
        <v>-6884.231</v>
      </c>
    </row>
    <row r="308" spans="1:9" ht="15">
      <c r="A308" s="55" t="s">
        <v>253</v>
      </c>
      <c r="B308" s="79">
        <v>775</v>
      </c>
      <c r="C308" s="54" t="s">
        <v>193</v>
      </c>
      <c r="D308" s="54" t="s">
        <v>255</v>
      </c>
      <c r="E308" s="54" t="s">
        <v>252</v>
      </c>
      <c r="F308" s="117">
        <v>-6884.231</v>
      </c>
      <c r="G308" s="119"/>
      <c r="H308" s="119"/>
      <c r="I308" s="119">
        <v>-6884.231</v>
      </c>
    </row>
    <row r="309" spans="1:9" ht="30.75">
      <c r="A309" s="55" t="s">
        <v>213</v>
      </c>
      <c r="B309" s="79">
        <v>775</v>
      </c>
      <c r="C309" s="54" t="s">
        <v>193</v>
      </c>
      <c r="D309" s="54" t="s">
        <v>254</v>
      </c>
      <c r="E309" s="54"/>
      <c r="F309" s="117">
        <f>F310</f>
        <v>-9105.01</v>
      </c>
      <c r="G309" s="118">
        <f>G310</f>
        <v>0</v>
      </c>
      <c r="H309" s="118">
        <f>H310</f>
        <v>0</v>
      </c>
      <c r="I309" s="118">
        <f>I310</f>
        <v>-9105.01</v>
      </c>
    </row>
    <row r="310" spans="1:9" ht="15">
      <c r="A310" s="55" t="s">
        <v>253</v>
      </c>
      <c r="B310" s="79">
        <v>775</v>
      </c>
      <c r="C310" s="54" t="s">
        <v>193</v>
      </c>
      <c r="D310" s="54" t="s">
        <v>254</v>
      </c>
      <c r="E310" s="54" t="s">
        <v>252</v>
      </c>
      <c r="F310" s="117">
        <v>-9105.01</v>
      </c>
      <c r="G310" s="119"/>
      <c r="H310" s="119"/>
      <c r="I310" s="119">
        <v>-9105.01</v>
      </c>
    </row>
    <row r="311" spans="1:9" s="82" customFormat="1" ht="15">
      <c r="A311" s="81" t="s">
        <v>155</v>
      </c>
      <c r="B311" s="28">
        <v>775</v>
      </c>
      <c r="C311" s="39" t="s">
        <v>194</v>
      </c>
      <c r="D311" s="39"/>
      <c r="E311" s="39"/>
      <c r="F311" s="122">
        <f>F312</f>
        <v>-250</v>
      </c>
      <c r="G311" s="123">
        <f aca="true" t="shared" si="24" ref="G311:I313">G312</f>
        <v>0</v>
      </c>
      <c r="H311" s="123">
        <f t="shared" si="24"/>
        <v>0</v>
      </c>
      <c r="I311" s="123">
        <f t="shared" si="24"/>
        <v>-250</v>
      </c>
    </row>
    <row r="312" spans="1:9" s="80" customFormat="1" ht="15">
      <c r="A312" s="55" t="s">
        <v>289</v>
      </c>
      <c r="B312" s="79">
        <v>775</v>
      </c>
      <c r="C312" s="54" t="s">
        <v>156</v>
      </c>
      <c r="D312" s="60"/>
      <c r="E312" s="60"/>
      <c r="F312" s="117">
        <f>F313</f>
        <v>-250</v>
      </c>
      <c r="G312" s="118">
        <f t="shared" si="24"/>
        <v>0</v>
      </c>
      <c r="H312" s="118">
        <f t="shared" si="24"/>
        <v>0</v>
      </c>
      <c r="I312" s="118">
        <f t="shared" si="24"/>
        <v>-250</v>
      </c>
    </row>
    <row r="313" spans="1:9" s="80" customFormat="1" ht="30.75">
      <c r="A313" s="55" t="s">
        <v>131</v>
      </c>
      <c r="B313" s="79">
        <v>775</v>
      </c>
      <c r="C313" s="54" t="s">
        <v>156</v>
      </c>
      <c r="D313" s="54" t="s">
        <v>249</v>
      </c>
      <c r="E313" s="54"/>
      <c r="F313" s="117">
        <f>F314</f>
        <v>-250</v>
      </c>
      <c r="G313" s="118">
        <f t="shared" si="24"/>
        <v>0</v>
      </c>
      <c r="H313" s="118">
        <f t="shared" si="24"/>
        <v>0</v>
      </c>
      <c r="I313" s="118">
        <f t="shared" si="24"/>
        <v>-250</v>
      </c>
    </row>
    <row r="314" spans="1:9" s="80" customFormat="1" ht="15">
      <c r="A314" s="55" t="s">
        <v>52</v>
      </c>
      <c r="B314" s="79">
        <v>775</v>
      </c>
      <c r="C314" s="54" t="s">
        <v>156</v>
      </c>
      <c r="D314" s="54" t="s">
        <v>251</v>
      </c>
      <c r="E314" s="54"/>
      <c r="F314" s="117">
        <f>F315+F316</f>
        <v>-250</v>
      </c>
      <c r="G314" s="118">
        <f>G315+G316</f>
        <v>0</v>
      </c>
      <c r="H314" s="118">
        <f>H315+H316</f>
        <v>0</v>
      </c>
      <c r="I314" s="118">
        <f>I315+I316</f>
        <v>-250</v>
      </c>
    </row>
    <row r="315" spans="1:9" s="80" customFormat="1" ht="62.25">
      <c r="A315" s="55" t="s">
        <v>216</v>
      </c>
      <c r="B315" s="79">
        <v>775</v>
      </c>
      <c r="C315" s="54" t="s">
        <v>156</v>
      </c>
      <c r="D315" s="54" t="s">
        <v>251</v>
      </c>
      <c r="E315" s="54" t="s">
        <v>217</v>
      </c>
      <c r="F315" s="117">
        <v>-5</v>
      </c>
      <c r="G315" s="124"/>
      <c r="H315" s="124"/>
      <c r="I315" s="124">
        <v>-5</v>
      </c>
    </row>
    <row r="316" spans="1:9" ht="30.75">
      <c r="A316" s="56" t="s">
        <v>219</v>
      </c>
      <c r="B316" s="47">
        <v>775</v>
      </c>
      <c r="C316" s="57" t="s">
        <v>156</v>
      </c>
      <c r="D316" s="57" t="s">
        <v>251</v>
      </c>
      <c r="E316" s="57" t="s">
        <v>218</v>
      </c>
      <c r="F316" s="126">
        <v>-245</v>
      </c>
      <c r="G316" s="119"/>
      <c r="H316" s="119"/>
      <c r="I316" s="119">
        <v>-245</v>
      </c>
    </row>
    <row r="317" spans="1:9" s="49" customFormat="1" ht="46.5">
      <c r="A317" s="59" t="s">
        <v>321</v>
      </c>
      <c r="B317" s="70">
        <v>775</v>
      </c>
      <c r="C317" s="85"/>
      <c r="D317" s="85"/>
      <c r="E317" s="85"/>
      <c r="F317" s="113">
        <f>F325+F378+F318+F397</f>
        <v>726289.0449999999</v>
      </c>
      <c r="G317" s="114">
        <f>G325+G378+G318+G397</f>
        <v>2535.433</v>
      </c>
      <c r="H317" s="114">
        <f>H325+H378+H318+H397</f>
        <v>0</v>
      </c>
      <c r="I317" s="114">
        <f>I325+I378+I318+I397</f>
        <v>723753.612</v>
      </c>
    </row>
    <row r="318" spans="1:9" s="49" customFormat="1" ht="15" hidden="1">
      <c r="A318" s="78" t="s">
        <v>171</v>
      </c>
      <c r="B318" s="28">
        <v>775</v>
      </c>
      <c r="C318" s="60" t="s">
        <v>35</v>
      </c>
      <c r="D318" s="60"/>
      <c r="E318" s="60"/>
      <c r="F318" s="115">
        <f>F319</f>
        <v>0</v>
      </c>
      <c r="G318" s="116">
        <f>G319</f>
        <v>0</v>
      </c>
      <c r="H318" s="116">
        <f>H319</f>
        <v>0</v>
      </c>
      <c r="I318" s="116">
        <f>I319</f>
        <v>0</v>
      </c>
    </row>
    <row r="319" spans="1:9" s="49" customFormat="1" ht="46.5" hidden="1">
      <c r="A319" s="55" t="s">
        <v>81</v>
      </c>
      <c r="B319" s="79">
        <v>775</v>
      </c>
      <c r="C319" s="54" t="s">
        <v>172</v>
      </c>
      <c r="D319" s="54"/>
      <c r="E319" s="54"/>
      <c r="F319" s="117">
        <f>F321</f>
        <v>0</v>
      </c>
      <c r="G319" s="118">
        <f>G321</f>
        <v>0</v>
      </c>
      <c r="H319" s="118">
        <f>H321</f>
        <v>0</v>
      </c>
      <c r="I319" s="118">
        <f>I321</f>
        <v>0</v>
      </c>
    </row>
    <row r="320" spans="1:9" s="49" customFormat="1" ht="30.75" hidden="1">
      <c r="A320" s="33" t="s">
        <v>61</v>
      </c>
      <c r="B320" s="79">
        <v>775</v>
      </c>
      <c r="C320" s="54" t="s">
        <v>172</v>
      </c>
      <c r="D320" s="54" t="s">
        <v>267</v>
      </c>
      <c r="E320" s="54"/>
      <c r="F320" s="127">
        <f>F321</f>
        <v>0</v>
      </c>
      <c r="G320" s="118">
        <f>G321</f>
        <v>0</v>
      </c>
      <c r="H320" s="118">
        <f>H321</f>
        <v>0</v>
      </c>
      <c r="I320" s="118">
        <f>I321</f>
        <v>0</v>
      </c>
    </row>
    <row r="321" spans="1:9" s="49" customFormat="1" ht="15" hidden="1">
      <c r="A321" s="55" t="s">
        <v>173</v>
      </c>
      <c r="B321" s="79">
        <v>775</v>
      </c>
      <c r="C321" s="54" t="s">
        <v>172</v>
      </c>
      <c r="D321" s="54" t="s">
        <v>58</v>
      </c>
      <c r="E321" s="54"/>
      <c r="F321" s="127">
        <f>F322+F323+F324</f>
        <v>0</v>
      </c>
      <c r="G321" s="118">
        <f>G322+G323+G324</f>
        <v>0</v>
      </c>
      <c r="H321" s="118">
        <f>H322+H323+H324</f>
        <v>0</v>
      </c>
      <c r="I321" s="118">
        <f>I322+I323+I324</f>
        <v>0</v>
      </c>
    </row>
    <row r="322" spans="1:9" s="49" customFormat="1" ht="62.25" hidden="1">
      <c r="A322" s="55" t="s">
        <v>216</v>
      </c>
      <c r="B322" s="79">
        <v>775</v>
      </c>
      <c r="C322" s="54" t="s">
        <v>172</v>
      </c>
      <c r="D322" s="54" t="s">
        <v>58</v>
      </c>
      <c r="E322" s="54" t="s">
        <v>217</v>
      </c>
      <c r="F322" s="127"/>
      <c r="G322" s="120"/>
      <c r="H322" s="120"/>
      <c r="I322" s="120"/>
    </row>
    <row r="323" spans="1:9" s="49" customFormat="1" ht="30.75" hidden="1">
      <c r="A323" s="55" t="s">
        <v>219</v>
      </c>
      <c r="B323" s="79">
        <v>775</v>
      </c>
      <c r="C323" s="54" t="s">
        <v>172</v>
      </c>
      <c r="D323" s="54" t="s">
        <v>58</v>
      </c>
      <c r="E323" s="54" t="s">
        <v>218</v>
      </c>
      <c r="F323" s="127"/>
      <c r="G323" s="120"/>
      <c r="H323" s="120"/>
      <c r="I323" s="120"/>
    </row>
    <row r="324" spans="1:9" s="49" customFormat="1" ht="15" hidden="1">
      <c r="A324" s="55" t="s">
        <v>220</v>
      </c>
      <c r="B324" s="79">
        <v>775</v>
      </c>
      <c r="C324" s="54" t="s">
        <v>172</v>
      </c>
      <c r="D324" s="54" t="s">
        <v>58</v>
      </c>
      <c r="E324" s="54" t="s">
        <v>221</v>
      </c>
      <c r="F324" s="127"/>
      <c r="G324" s="120"/>
      <c r="H324" s="120"/>
      <c r="I324" s="120"/>
    </row>
    <row r="325" spans="1:9" s="80" customFormat="1" ht="15">
      <c r="A325" s="78" t="s">
        <v>164</v>
      </c>
      <c r="B325" s="79">
        <v>775</v>
      </c>
      <c r="C325" s="60" t="s">
        <v>36</v>
      </c>
      <c r="D325" s="60"/>
      <c r="E325" s="60"/>
      <c r="F325" s="115">
        <f>F326+F339+F354+F359+F368</f>
        <v>684472.293</v>
      </c>
      <c r="G325" s="116">
        <f>G326+G339+G354+G359+G368</f>
        <v>2535.433</v>
      </c>
      <c r="H325" s="116">
        <f>H326+H339+H354+H359+H368</f>
        <v>0</v>
      </c>
      <c r="I325" s="116">
        <f>I326+I339+I354+I359+I368</f>
        <v>681936.86</v>
      </c>
    </row>
    <row r="326" spans="1:9" ht="15">
      <c r="A326" s="55" t="s">
        <v>41</v>
      </c>
      <c r="B326" s="79">
        <v>775</v>
      </c>
      <c r="C326" s="54" t="s">
        <v>37</v>
      </c>
      <c r="D326" s="54"/>
      <c r="E326" s="54"/>
      <c r="F326" s="117">
        <f>F327</f>
        <v>236040.259</v>
      </c>
      <c r="G326" s="118">
        <f>G327</f>
        <v>469.827</v>
      </c>
      <c r="H326" s="118">
        <f>H327</f>
        <v>0</v>
      </c>
      <c r="I326" s="118">
        <f>I327</f>
        <v>235570.432</v>
      </c>
    </row>
    <row r="327" spans="1:9" ht="30.75">
      <c r="A327" s="33" t="s">
        <v>61</v>
      </c>
      <c r="B327" s="79">
        <v>775</v>
      </c>
      <c r="C327" s="54" t="s">
        <v>37</v>
      </c>
      <c r="D327" s="54" t="s">
        <v>267</v>
      </c>
      <c r="E327" s="54"/>
      <c r="F327" s="117">
        <f>F328+F331+F333+F335+F337</f>
        <v>236040.259</v>
      </c>
      <c r="G327" s="118">
        <f>G328+G331+G333+G335+G337</f>
        <v>469.827</v>
      </c>
      <c r="H327" s="118">
        <f>H328+H331+H333+H335+H337</f>
        <v>0</v>
      </c>
      <c r="I327" s="118">
        <f>I328+I331+I333+I335+I337</f>
        <v>235570.432</v>
      </c>
    </row>
    <row r="328" spans="1:9" ht="15">
      <c r="A328" s="55" t="s">
        <v>50</v>
      </c>
      <c r="B328" s="79">
        <v>775</v>
      </c>
      <c r="C328" s="54" t="s">
        <v>37</v>
      </c>
      <c r="D328" s="54" t="s">
        <v>239</v>
      </c>
      <c r="E328" s="54"/>
      <c r="F328" s="117">
        <f>F329+F330</f>
        <v>97699.67700000001</v>
      </c>
      <c r="G328" s="118">
        <f>G329+G330</f>
        <v>469.827</v>
      </c>
      <c r="H328" s="118">
        <f>H329+H330</f>
        <v>0</v>
      </c>
      <c r="I328" s="118">
        <f>I329+I330</f>
        <v>97229.85</v>
      </c>
    </row>
    <row r="329" spans="1:9" ht="15">
      <c r="A329" s="55" t="s">
        <v>253</v>
      </c>
      <c r="B329" s="79">
        <v>775</v>
      </c>
      <c r="C329" s="54" t="s">
        <v>37</v>
      </c>
      <c r="D329" s="54" t="s">
        <v>239</v>
      </c>
      <c r="E329" s="54" t="s">
        <v>252</v>
      </c>
      <c r="F329" s="117">
        <v>500</v>
      </c>
      <c r="G329" s="119"/>
      <c r="H329" s="119"/>
      <c r="I329" s="119">
        <v>500</v>
      </c>
    </row>
    <row r="330" spans="1:9" ht="30.75">
      <c r="A330" s="55" t="s">
        <v>235</v>
      </c>
      <c r="B330" s="79">
        <v>775</v>
      </c>
      <c r="C330" s="54" t="s">
        <v>37</v>
      </c>
      <c r="D330" s="54" t="s">
        <v>239</v>
      </c>
      <c r="E330" s="54" t="s">
        <v>236</v>
      </c>
      <c r="F330" s="117">
        <f>23365.936+73363.914+469.827</f>
        <v>97199.67700000001</v>
      </c>
      <c r="G330" s="119">
        <v>469.827</v>
      </c>
      <c r="H330" s="119"/>
      <c r="I330" s="119">
        <v>96729.85</v>
      </c>
    </row>
    <row r="331" spans="1:9" ht="62.25">
      <c r="A331" s="55" t="s">
        <v>298</v>
      </c>
      <c r="B331" s="79">
        <v>775</v>
      </c>
      <c r="C331" s="54" t="s">
        <v>37</v>
      </c>
      <c r="D331" s="54" t="s">
        <v>297</v>
      </c>
      <c r="E331" s="54"/>
      <c r="F331" s="117">
        <f>F332</f>
        <v>4171.53</v>
      </c>
      <c r="G331" s="118">
        <f>G332</f>
        <v>0</v>
      </c>
      <c r="H331" s="118">
        <f>H332</f>
        <v>0</v>
      </c>
      <c r="I331" s="118">
        <f>I332</f>
        <v>4171.53</v>
      </c>
    </row>
    <row r="332" spans="1:9" ht="30.75">
      <c r="A332" s="55" t="s">
        <v>235</v>
      </c>
      <c r="B332" s="79">
        <v>775</v>
      </c>
      <c r="C332" s="54" t="s">
        <v>37</v>
      </c>
      <c r="D332" s="54" t="s">
        <v>297</v>
      </c>
      <c r="E332" s="54" t="s">
        <v>236</v>
      </c>
      <c r="F332" s="117">
        <f>940.86+3230.67</f>
        <v>4171.53</v>
      </c>
      <c r="G332" s="119"/>
      <c r="H332" s="119"/>
      <c r="I332" s="119">
        <v>4171.53</v>
      </c>
    </row>
    <row r="333" spans="1:9" ht="46.5">
      <c r="A333" s="55" t="s">
        <v>122</v>
      </c>
      <c r="B333" s="79">
        <v>775</v>
      </c>
      <c r="C333" s="54" t="s">
        <v>37</v>
      </c>
      <c r="D333" s="54" t="s">
        <v>100</v>
      </c>
      <c r="E333" s="54"/>
      <c r="F333" s="117">
        <f>F334</f>
        <v>2000</v>
      </c>
      <c r="G333" s="118">
        <f>G334</f>
        <v>0</v>
      </c>
      <c r="H333" s="118">
        <f>H334</f>
        <v>0</v>
      </c>
      <c r="I333" s="118">
        <f>I334</f>
        <v>2000</v>
      </c>
    </row>
    <row r="334" spans="1:9" ht="30.75">
      <c r="A334" s="55" t="s">
        <v>235</v>
      </c>
      <c r="B334" s="79">
        <v>775</v>
      </c>
      <c r="C334" s="54" t="s">
        <v>37</v>
      </c>
      <c r="D334" s="54" t="s">
        <v>100</v>
      </c>
      <c r="E334" s="54" t="s">
        <v>236</v>
      </c>
      <c r="F334" s="117">
        <v>2000</v>
      </c>
      <c r="G334" s="119"/>
      <c r="H334" s="119"/>
      <c r="I334" s="119">
        <v>2000</v>
      </c>
    </row>
    <row r="335" spans="1:9" ht="178.5" customHeight="1">
      <c r="A335" s="55" t="s">
        <v>110</v>
      </c>
      <c r="B335" s="79">
        <v>775</v>
      </c>
      <c r="C335" s="54" t="s">
        <v>37</v>
      </c>
      <c r="D335" s="54" t="s">
        <v>198</v>
      </c>
      <c r="E335" s="54"/>
      <c r="F335" s="117">
        <f>F336</f>
        <v>130386.45199999999</v>
      </c>
      <c r="G335" s="118">
        <f>G336</f>
        <v>0</v>
      </c>
      <c r="H335" s="118">
        <f>H336</f>
        <v>0</v>
      </c>
      <c r="I335" s="118">
        <f>I336</f>
        <v>130386.452</v>
      </c>
    </row>
    <row r="336" spans="1:9" ht="30.75">
      <c r="A336" s="55" t="s">
        <v>235</v>
      </c>
      <c r="B336" s="79">
        <v>775</v>
      </c>
      <c r="C336" s="54" t="s">
        <v>37</v>
      </c>
      <c r="D336" s="54" t="s">
        <v>198</v>
      </c>
      <c r="E336" s="54" t="s">
        <v>236</v>
      </c>
      <c r="F336" s="117">
        <f>27312.085+103074.367</f>
        <v>130386.45199999999</v>
      </c>
      <c r="G336" s="119"/>
      <c r="H336" s="119"/>
      <c r="I336" s="119">
        <v>130386.452</v>
      </c>
    </row>
    <row r="337" spans="1:9" ht="186.75">
      <c r="A337" s="55" t="s">
        <v>123</v>
      </c>
      <c r="B337" s="79">
        <v>775</v>
      </c>
      <c r="C337" s="54" t="s">
        <v>37</v>
      </c>
      <c r="D337" s="54" t="s">
        <v>197</v>
      </c>
      <c r="E337" s="54"/>
      <c r="F337" s="117">
        <f>F338</f>
        <v>1782.6</v>
      </c>
      <c r="G337" s="118">
        <f>G338</f>
        <v>0</v>
      </c>
      <c r="H337" s="118">
        <f>H338</f>
        <v>0</v>
      </c>
      <c r="I337" s="118">
        <f>I338</f>
        <v>1782.6</v>
      </c>
    </row>
    <row r="338" spans="1:9" ht="30.75">
      <c r="A338" s="55" t="s">
        <v>235</v>
      </c>
      <c r="B338" s="79">
        <v>775</v>
      </c>
      <c r="C338" s="54" t="s">
        <v>37</v>
      </c>
      <c r="D338" s="54" t="s">
        <v>197</v>
      </c>
      <c r="E338" s="54" t="s">
        <v>236</v>
      </c>
      <c r="F338" s="117">
        <f>395.9+1386.7</f>
        <v>1782.6</v>
      </c>
      <c r="G338" s="119"/>
      <c r="H338" s="119"/>
      <c r="I338" s="119">
        <v>1782.6</v>
      </c>
    </row>
    <row r="339" spans="1:9" ht="15">
      <c r="A339" s="55" t="s">
        <v>42</v>
      </c>
      <c r="B339" s="79">
        <v>775</v>
      </c>
      <c r="C339" s="54" t="s">
        <v>180</v>
      </c>
      <c r="D339" s="54"/>
      <c r="E339" s="54"/>
      <c r="F339" s="117">
        <f>F340+F351</f>
        <v>417886.434</v>
      </c>
      <c r="G339" s="118">
        <f>G340+G351</f>
        <v>2065.606</v>
      </c>
      <c r="H339" s="118">
        <f>H340+H351</f>
        <v>0</v>
      </c>
      <c r="I339" s="118">
        <f>I340+I351</f>
        <v>415820.828</v>
      </c>
    </row>
    <row r="340" spans="1:9" ht="30.75">
      <c r="A340" s="33" t="s">
        <v>61</v>
      </c>
      <c r="B340" s="79">
        <v>775</v>
      </c>
      <c r="C340" s="54" t="s">
        <v>180</v>
      </c>
      <c r="D340" s="54" t="s">
        <v>267</v>
      </c>
      <c r="E340" s="54"/>
      <c r="F340" s="117">
        <f>F341+F343+F345+F347+F349</f>
        <v>417022.434</v>
      </c>
      <c r="G340" s="118">
        <f>G341+G343+G345+G347+G349</f>
        <v>2065.606</v>
      </c>
      <c r="H340" s="118">
        <f>H341+H343+H345+H347+H349</f>
        <v>0</v>
      </c>
      <c r="I340" s="118">
        <f>I341+I343+I345+I347+I349</f>
        <v>414956.828</v>
      </c>
    </row>
    <row r="341" spans="1:9" ht="30.75">
      <c r="A341" s="55" t="s">
        <v>241</v>
      </c>
      <c r="B341" s="79">
        <v>775</v>
      </c>
      <c r="C341" s="54" t="s">
        <v>180</v>
      </c>
      <c r="D341" s="54" t="s">
        <v>240</v>
      </c>
      <c r="E341" s="54"/>
      <c r="F341" s="117">
        <f>F342</f>
        <v>122421.597</v>
      </c>
      <c r="G341" s="118">
        <f>G342</f>
        <v>1540.363</v>
      </c>
      <c r="H341" s="118">
        <f>H342</f>
        <v>0</v>
      </c>
      <c r="I341" s="118">
        <f>I342</f>
        <v>120881.234</v>
      </c>
    </row>
    <row r="342" spans="1:9" ht="30.75">
      <c r="A342" s="55" t="s">
        <v>235</v>
      </c>
      <c r="B342" s="79">
        <v>775</v>
      </c>
      <c r="C342" s="54" t="s">
        <v>180</v>
      </c>
      <c r="D342" s="54" t="s">
        <v>240</v>
      </c>
      <c r="E342" s="54" t="s">
        <v>236</v>
      </c>
      <c r="F342" s="117">
        <f>119381.234+1500+1540.363</f>
        <v>122421.597</v>
      </c>
      <c r="G342" s="119">
        <v>1540.363</v>
      </c>
      <c r="H342" s="119"/>
      <c r="I342" s="119">
        <v>120881.234</v>
      </c>
    </row>
    <row r="343" spans="1:9" ht="15">
      <c r="A343" s="55" t="s">
        <v>48</v>
      </c>
      <c r="B343" s="79">
        <v>775</v>
      </c>
      <c r="C343" s="54" t="s">
        <v>180</v>
      </c>
      <c r="D343" s="54" t="s">
        <v>242</v>
      </c>
      <c r="E343" s="54"/>
      <c r="F343" s="117">
        <f>F344</f>
        <v>39464.847</v>
      </c>
      <c r="G343" s="118">
        <f>G344</f>
        <v>525.243</v>
      </c>
      <c r="H343" s="118">
        <f>H344</f>
        <v>0</v>
      </c>
      <c r="I343" s="118">
        <f>I344</f>
        <v>38939.604</v>
      </c>
    </row>
    <row r="344" spans="1:9" ht="30.75">
      <c r="A344" s="55" t="s">
        <v>235</v>
      </c>
      <c r="B344" s="79">
        <v>775</v>
      </c>
      <c r="C344" s="54" t="s">
        <v>180</v>
      </c>
      <c r="D344" s="54" t="s">
        <v>242</v>
      </c>
      <c r="E344" s="54" t="s">
        <v>236</v>
      </c>
      <c r="F344" s="117">
        <f>38939.604+525.243</f>
        <v>39464.847</v>
      </c>
      <c r="G344" s="119">
        <v>525.243</v>
      </c>
      <c r="H344" s="119"/>
      <c r="I344" s="119">
        <v>38939.604</v>
      </c>
    </row>
    <row r="345" spans="1:9" ht="46.5">
      <c r="A345" s="55" t="s">
        <v>55</v>
      </c>
      <c r="B345" s="79">
        <v>775</v>
      </c>
      <c r="C345" s="54" t="s">
        <v>180</v>
      </c>
      <c r="D345" s="54" t="s">
        <v>100</v>
      </c>
      <c r="E345" s="54"/>
      <c r="F345" s="117">
        <f>F346</f>
        <v>3500</v>
      </c>
      <c r="G345" s="118">
        <f>G346</f>
        <v>0</v>
      </c>
      <c r="H345" s="118">
        <f>H346</f>
        <v>0</v>
      </c>
      <c r="I345" s="118">
        <f>I346</f>
        <v>3500</v>
      </c>
    </row>
    <row r="346" spans="1:9" ht="30.75">
      <c r="A346" s="55" t="s">
        <v>235</v>
      </c>
      <c r="B346" s="79">
        <v>775</v>
      </c>
      <c r="C346" s="54" t="s">
        <v>180</v>
      </c>
      <c r="D346" s="54" t="s">
        <v>100</v>
      </c>
      <c r="E346" s="54" t="s">
        <v>236</v>
      </c>
      <c r="F346" s="117">
        <v>3500</v>
      </c>
      <c r="G346" s="119"/>
      <c r="H346" s="119"/>
      <c r="I346" s="119">
        <v>3500</v>
      </c>
    </row>
    <row r="347" spans="1:9" ht="156">
      <c r="A347" s="55" t="s">
        <v>125</v>
      </c>
      <c r="B347" s="79">
        <v>775</v>
      </c>
      <c r="C347" s="54" t="s">
        <v>180</v>
      </c>
      <c r="D347" s="54" t="s">
        <v>199</v>
      </c>
      <c r="E347" s="54"/>
      <c r="F347" s="117">
        <f>F348</f>
        <v>246241.39</v>
      </c>
      <c r="G347" s="118">
        <f>G348</f>
        <v>0</v>
      </c>
      <c r="H347" s="118">
        <f>H348</f>
        <v>0</v>
      </c>
      <c r="I347" s="118">
        <f>I348</f>
        <v>246241.39</v>
      </c>
    </row>
    <row r="348" spans="1:9" ht="30.75">
      <c r="A348" s="55" t="s">
        <v>235</v>
      </c>
      <c r="B348" s="79">
        <v>775</v>
      </c>
      <c r="C348" s="54" t="s">
        <v>180</v>
      </c>
      <c r="D348" s="54" t="s">
        <v>199</v>
      </c>
      <c r="E348" s="54" t="s">
        <v>236</v>
      </c>
      <c r="F348" s="117">
        <v>246241.39</v>
      </c>
      <c r="G348" s="119"/>
      <c r="H348" s="119"/>
      <c r="I348" s="119">
        <v>246241.39</v>
      </c>
    </row>
    <row r="349" spans="1:9" ht="171">
      <c r="A349" s="55" t="s">
        <v>290</v>
      </c>
      <c r="B349" s="79">
        <v>775</v>
      </c>
      <c r="C349" s="54" t="s">
        <v>180</v>
      </c>
      <c r="D349" s="54" t="s">
        <v>200</v>
      </c>
      <c r="E349" s="54"/>
      <c r="F349" s="117">
        <f>F350</f>
        <v>5394.6</v>
      </c>
      <c r="G349" s="118">
        <f>G350</f>
        <v>0</v>
      </c>
      <c r="H349" s="118">
        <f>H350</f>
        <v>0</v>
      </c>
      <c r="I349" s="118">
        <f>I350</f>
        <v>5394.6</v>
      </c>
    </row>
    <row r="350" spans="1:9" ht="30.75">
      <c r="A350" s="55" t="s">
        <v>235</v>
      </c>
      <c r="B350" s="79">
        <v>775</v>
      </c>
      <c r="C350" s="54" t="s">
        <v>180</v>
      </c>
      <c r="D350" s="54" t="s">
        <v>200</v>
      </c>
      <c r="E350" s="54" t="s">
        <v>236</v>
      </c>
      <c r="F350" s="117">
        <v>5394.6</v>
      </c>
      <c r="G350" s="119"/>
      <c r="H350" s="119"/>
      <c r="I350" s="119">
        <v>5394.6</v>
      </c>
    </row>
    <row r="351" spans="1:9" ht="46.5">
      <c r="A351" s="55" t="s">
        <v>127</v>
      </c>
      <c r="B351" s="79">
        <v>775</v>
      </c>
      <c r="C351" s="54" t="s">
        <v>180</v>
      </c>
      <c r="D351" s="54" t="s">
        <v>245</v>
      </c>
      <c r="E351" s="54"/>
      <c r="F351" s="117">
        <f aca="true" t="shared" si="25" ref="F351:I352">F352</f>
        <v>864</v>
      </c>
      <c r="G351" s="118">
        <f t="shared" si="25"/>
        <v>0</v>
      </c>
      <c r="H351" s="118">
        <f t="shared" si="25"/>
        <v>0</v>
      </c>
      <c r="I351" s="118">
        <f t="shared" si="25"/>
        <v>864</v>
      </c>
    </row>
    <row r="352" spans="1:9" ht="124.5">
      <c r="A352" s="55" t="s">
        <v>126</v>
      </c>
      <c r="B352" s="79">
        <v>775</v>
      </c>
      <c r="C352" s="54" t="s">
        <v>180</v>
      </c>
      <c r="D352" s="54" t="s">
        <v>272</v>
      </c>
      <c r="E352" s="54"/>
      <c r="F352" s="117">
        <f t="shared" si="25"/>
        <v>864</v>
      </c>
      <c r="G352" s="118">
        <f t="shared" si="25"/>
        <v>0</v>
      </c>
      <c r="H352" s="118">
        <f t="shared" si="25"/>
        <v>0</v>
      </c>
      <c r="I352" s="118">
        <f t="shared" si="25"/>
        <v>864</v>
      </c>
    </row>
    <row r="353" spans="1:9" ht="15">
      <c r="A353" s="55" t="s">
        <v>253</v>
      </c>
      <c r="B353" s="79">
        <v>775</v>
      </c>
      <c r="C353" s="54" t="s">
        <v>180</v>
      </c>
      <c r="D353" s="54" t="s">
        <v>272</v>
      </c>
      <c r="E353" s="54" t="s">
        <v>252</v>
      </c>
      <c r="F353" s="117">
        <v>864</v>
      </c>
      <c r="G353" s="119"/>
      <c r="H353" s="119"/>
      <c r="I353" s="119">
        <v>864</v>
      </c>
    </row>
    <row r="354" spans="1:9" s="92" customFormat="1" ht="30.75">
      <c r="A354" s="89" t="s">
        <v>288</v>
      </c>
      <c r="B354" s="90">
        <v>775</v>
      </c>
      <c r="C354" s="91" t="s">
        <v>38</v>
      </c>
      <c r="D354" s="91"/>
      <c r="E354" s="91"/>
      <c r="F354" s="128">
        <f>F356</f>
        <v>397</v>
      </c>
      <c r="G354" s="129">
        <f>G356</f>
        <v>0</v>
      </c>
      <c r="H354" s="129">
        <f>H356</f>
        <v>0</v>
      </c>
      <c r="I354" s="129">
        <f>I356</f>
        <v>397</v>
      </c>
    </row>
    <row r="355" spans="1:9" s="92" customFormat="1" ht="30.75">
      <c r="A355" s="33" t="s">
        <v>61</v>
      </c>
      <c r="B355" s="90">
        <v>775</v>
      </c>
      <c r="C355" s="54" t="s">
        <v>38</v>
      </c>
      <c r="D355" s="91" t="s">
        <v>267</v>
      </c>
      <c r="E355" s="91"/>
      <c r="F355" s="128">
        <f>F356</f>
        <v>397</v>
      </c>
      <c r="G355" s="129">
        <f>G356</f>
        <v>0</v>
      </c>
      <c r="H355" s="129">
        <f>H356</f>
        <v>0</v>
      </c>
      <c r="I355" s="129">
        <f>I356</f>
        <v>397</v>
      </c>
    </row>
    <row r="356" spans="1:9" s="92" customFormat="1" ht="15">
      <c r="A356" s="55" t="s">
        <v>279</v>
      </c>
      <c r="B356" s="90">
        <v>775</v>
      </c>
      <c r="C356" s="54" t="s">
        <v>38</v>
      </c>
      <c r="D356" s="54" t="s">
        <v>233</v>
      </c>
      <c r="E356" s="54"/>
      <c r="F356" s="117">
        <f>F357+F358</f>
        <v>397</v>
      </c>
      <c r="G356" s="118">
        <f>G357+G358</f>
        <v>0</v>
      </c>
      <c r="H356" s="118">
        <f>H357+H358</f>
        <v>0</v>
      </c>
      <c r="I356" s="118">
        <f>I357+I358</f>
        <v>397</v>
      </c>
    </row>
    <row r="357" spans="1:9" s="92" customFormat="1" ht="62.25">
      <c r="A357" s="55" t="s">
        <v>216</v>
      </c>
      <c r="B357" s="90">
        <v>775</v>
      </c>
      <c r="C357" s="54" t="s">
        <v>38</v>
      </c>
      <c r="D357" s="54" t="s">
        <v>233</v>
      </c>
      <c r="E357" s="54" t="s">
        <v>217</v>
      </c>
      <c r="F357" s="117">
        <v>70</v>
      </c>
      <c r="G357" s="130"/>
      <c r="H357" s="130"/>
      <c r="I357" s="130">
        <v>70</v>
      </c>
    </row>
    <row r="358" spans="1:9" s="92" customFormat="1" ht="30.75">
      <c r="A358" s="55" t="s">
        <v>219</v>
      </c>
      <c r="B358" s="90">
        <v>775</v>
      </c>
      <c r="C358" s="54" t="s">
        <v>38</v>
      </c>
      <c r="D358" s="54" t="s">
        <v>233</v>
      </c>
      <c r="E358" s="54" t="s">
        <v>218</v>
      </c>
      <c r="F358" s="117">
        <v>327</v>
      </c>
      <c r="G358" s="130"/>
      <c r="H358" s="130"/>
      <c r="I358" s="130">
        <v>327</v>
      </c>
    </row>
    <row r="359" spans="1:9" ht="15">
      <c r="A359" s="55" t="s">
        <v>189</v>
      </c>
      <c r="B359" s="79">
        <v>775</v>
      </c>
      <c r="C359" s="54" t="s">
        <v>181</v>
      </c>
      <c r="D359" s="54"/>
      <c r="E359" s="54"/>
      <c r="F359" s="117">
        <f>F360+F365</f>
        <v>19117.600000000002</v>
      </c>
      <c r="G359" s="118">
        <f>G360+G365</f>
        <v>0</v>
      </c>
      <c r="H359" s="118">
        <f>H360+H365</f>
        <v>0</v>
      </c>
      <c r="I359" s="118">
        <f>I360+I365</f>
        <v>19117.600000000002</v>
      </c>
    </row>
    <row r="360" spans="1:9" ht="30.75">
      <c r="A360" s="33" t="s">
        <v>61</v>
      </c>
      <c r="B360" s="79">
        <v>775</v>
      </c>
      <c r="C360" s="54" t="s">
        <v>181</v>
      </c>
      <c r="D360" s="54" t="s">
        <v>267</v>
      </c>
      <c r="E360" s="54"/>
      <c r="F360" s="117">
        <f>F361+F363</f>
        <v>17173.7</v>
      </c>
      <c r="G360" s="118">
        <f>G361+G363</f>
        <v>0</v>
      </c>
      <c r="H360" s="118">
        <f>H361+H363</f>
        <v>0</v>
      </c>
      <c r="I360" s="118">
        <f>I361+I363</f>
        <v>17173.7</v>
      </c>
    </row>
    <row r="361" spans="1:9" ht="46.5">
      <c r="A361" s="55" t="s">
        <v>300</v>
      </c>
      <c r="B361" s="79">
        <v>775</v>
      </c>
      <c r="C361" s="54" t="s">
        <v>181</v>
      </c>
      <c r="D361" s="54" t="s">
        <v>299</v>
      </c>
      <c r="E361" s="54"/>
      <c r="F361" s="117">
        <f>F362</f>
        <v>15853.7</v>
      </c>
      <c r="G361" s="118">
        <f>G362</f>
        <v>0</v>
      </c>
      <c r="H361" s="118">
        <f>H362</f>
        <v>0</v>
      </c>
      <c r="I361" s="118">
        <f>I362</f>
        <v>15853.7</v>
      </c>
    </row>
    <row r="362" spans="1:9" ht="30.75">
      <c r="A362" s="55" t="s">
        <v>235</v>
      </c>
      <c r="B362" s="79">
        <v>775</v>
      </c>
      <c r="C362" s="54" t="s">
        <v>181</v>
      </c>
      <c r="D362" s="54" t="s">
        <v>299</v>
      </c>
      <c r="E362" s="54" t="s">
        <v>236</v>
      </c>
      <c r="F362" s="117">
        <v>15853.7</v>
      </c>
      <c r="G362" s="119"/>
      <c r="H362" s="119"/>
      <c r="I362" s="119">
        <v>15853.7</v>
      </c>
    </row>
    <row r="363" spans="1:9" ht="15">
      <c r="A363" s="55" t="s">
        <v>85</v>
      </c>
      <c r="B363" s="79">
        <v>775</v>
      </c>
      <c r="C363" s="54" t="s">
        <v>181</v>
      </c>
      <c r="D363" s="54" t="s">
        <v>268</v>
      </c>
      <c r="E363" s="54"/>
      <c r="F363" s="117">
        <f>F364</f>
        <v>1320</v>
      </c>
      <c r="G363" s="118">
        <f>G364</f>
        <v>0</v>
      </c>
      <c r="H363" s="118">
        <f>H364</f>
        <v>0</v>
      </c>
      <c r="I363" s="118">
        <f>I364</f>
        <v>1320</v>
      </c>
    </row>
    <row r="364" spans="1:9" ht="15">
      <c r="A364" s="55" t="s">
        <v>253</v>
      </c>
      <c r="B364" s="79">
        <v>775</v>
      </c>
      <c r="C364" s="54" t="s">
        <v>181</v>
      </c>
      <c r="D364" s="54" t="s">
        <v>268</v>
      </c>
      <c r="E364" s="54" t="s">
        <v>252</v>
      </c>
      <c r="F364" s="117">
        <v>1320</v>
      </c>
      <c r="G364" s="119"/>
      <c r="H364" s="119"/>
      <c r="I364" s="119">
        <v>1320</v>
      </c>
    </row>
    <row r="365" spans="1:9" ht="46.5">
      <c r="A365" s="55" t="s">
        <v>127</v>
      </c>
      <c r="B365" s="79">
        <v>775</v>
      </c>
      <c r="C365" s="54" t="s">
        <v>181</v>
      </c>
      <c r="D365" s="54" t="s">
        <v>245</v>
      </c>
      <c r="E365" s="54"/>
      <c r="F365" s="117">
        <f aca="true" t="shared" si="26" ref="F365:I366">F366</f>
        <v>1943.9</v>
      </c>
      <c r="G365" s="118">
        <f t="shared" si="26"/>
        <v>0</v>
      </c>
      <c r="H365" s="118">
        <f t="shared" si="26"/>
        <v>0</v>
      </c>
      <c r="I365" s="118">
        <f t="shared" si="26"/>
        <v>1943.9</v>
      </c>
    </row>
    <row r="366" spans="1:9" ht="46.5">
      <c r="A366" s="55" t="s">
        <v>302</v>
      </c>
      <c r="B366" s="79">
        <v>775</v>
      </c>
      <c r="C366" s="54" t="s">
        <v>181</v>
      </c>
      <c r="D366" s="54" t="s">
        <v>301</v>
      </c>
      <c r="E366" s="54"/>
      <c r="F366" s="117">
        <f t="shared" si="26"/>
        <v>1943.9</v>
      </c>
      <c r="G366" s="118">
        <f t="shared" si="26"/>
        <v>0</v>
      </c>
      <c r="H366" s="118">
        <f t="shared" si="26"/>
        <v>0</v>
      </c>
      <c r="I366" s="118">
        <f t="shared" si="26"/>
        <v>1943.9</v>
      </c>
    </row>
    <row r="367" spans="1:9" ht="15">
      <c r="A367" s="55" t="s">
        <v>253</v>
      </c>
      <c r="B367" s="79">
        <v>775</v>
      </c>
      <c r="C367" s="54" t="s">
        <v>181</v>
      </c>
      <c r="D367" s="54" t="s">
        <v>301</v>
      </c>
      <c r="E367" s="54" t="s">
        <v>252</v>
      </c>
      <c r="F367" s="117">
        <v>1943.9</v>
      </c>
      <c r="G367" s="119"/>
      <c r="H367" s="119"/>
      <c r="I367" s="119">
        <v>1943.9</v>
      </c>
    </row>
    <row r="368" spans="1:9" ht="15">
      <c r="A368" s="55" t="s">
        <v>182</v>
      </c>
      <c r="B368" s="79">
        <v>775</v>
      </c>
      <c r="C368" s="54" t="s">
        <v>183</v>
      </c>
      <c r="D368" s="54"/>
      <c r="E368" s="54"/>
      <c r="F368" s="117">
        <f>F369</f>
        <v>11031</v>
      </c>
      <c r="G368" s="118">
        <f>G369</f>
        <v>0</v>
      </c>
      <c r="H368" s="118">
        <f>H369</f>
        <v>0</v>
      </c>
      <c r="I368" s="118">
        <f>I369</f>
        <v>11031</v>
      </c>
    </row>
    <row r="369" spans="1:9" ht="30.75">
      <c r="A369" s="33" t="s">
        <v>61</v>
      </c>
      <c r="B369" s="79">
        <v>775</v>
      </c>
      <c r="C369" s="54" t="s">
        <v>183</v>
      </c>
      <c r="D369" s="54" t="s">
        <v>267</v>
      </c>
      <c r="E369" s="54"/>
      <c r="F369" s="117">
        <f>F370+F373</f>
        <v>11031</v>
      </c>
      <c r="G369" s="118">
        <f>G370+G373</f>
        <v>0</v>
      </c>
      <c r="H369" s="118">
        <f>H370+H373</f>
        <v>0</v>
      </c>
      <c r="I369" s="118">
        <f>I370+I373</f>
        <v>11031</v>
      </c>
    </row>
    <row r="370" spans="1:9" ht="15">
      <c r="A370" s="55" t="s">
        <v>190</v>
      </c>
      <c r="B370" s="79">
        <v>775</v>
      </c>
      <c r="C370" s="54" t="s">
        <v>183</v>
      </c>
      <c r="D370" s="54" t="s">
        <v>266</v>
      </c>
      <c r="E370" s="54"/>
      <c r="F370" s="117">
        <f>F372+F371</f>
        <v>1550</v>
      </c>
      <c r="G370" s="118">
        <f>G372+G371</f>
        <v>0</v>
      </c>
      <c r="H370" s="118">
        <f>H372+H371</f>
        <v>0</v>
      </c>
      <c r="I370" s="118">
        <f>I372+I371</f>
        <v>1550</v>
      </c>
    </row>
    <row r="371" spans="1:9" ht="54" customHeight="1">
      <c r="A371" s="55" t="s">
        <v>216</v>
      </c>
      <c r="B371" s="79">
        <v>775</v>
      </c>
      <c r="C371" s="54" t="s">
        <v>183</v>
      </c>
      <c r="D371" s="54" t="s">
        <v>266</v>
      </c>
      <c r="E371" s="54" t="s">
        <v>217</v>
      </c>
      <c r="F371" s="117">
        <v>20</v>
      </c>
      <c r="G371" s="119"/>
      <c r="H371" s="119"/>
      <c r="I371" s="119">
        <v>20</v>
      </c>
    </row>
    <row r="372" spans="1:9" ht="22.5" customHeight="1">
      <c r="A372" s="55" t="s">
        <v>219</v>
      </c>
      <c r="B372" s="79">
        <v>775</v>
      </c>
      <c r="C372" s="54" t="s">
        <v>183</v>
      </c>
      <c r="D372" s="54" t="s">
        <v>266</v>
      </c>
      <c r="E372" s="54" t="s">
        <v>218</v>
      </c>
      <c r="F372" s="117">
        <v>1530</v>
      </c>
      <c r="G372" s="119"/>
      <c r="H372" s="119"/>
      <c r="I372" s="119">
        <v>1530</v>
      </c>
    </row>
    <row r="373" spans="1:9" ht="46.5">
      <c r="A373" s="55" t="s">
        <v>83</v>
      </c>
      <c r="B373" s="79">
        <v>775</v>
      </c>
      <c r="C373" s="54" t="s">
        <v>183</v>
      </c>
      <c r="D373" s="54" t="s">
        <v>265</v>
      </c>
      <c r="E373" s="54"/>
      <c r="F373" s="117">
        <f>F374+F375+F376+F377</f>
        <v>9481</v>
      </c>
      <c r="G373" s="118">
        <f>G374+G375+G376+G377</f>
        <v>0</v>
      </c>
      <c r="H373" s="118">
        <f>H374+H375+H376+H377</f>
        <v>0</v>
      </c>
      <c r="I373" s="118">
        <f>I374+I375+I376+I377</f>
        <v>9481</v>
      </c>
    </row>
    <row r="374" spans="1:9" ht="51" customHeight="1">
      <c r="A374" s="55" t="s">
        <v>216</v>
      </c>
      <c r="B374" s="79">
        <v>775</v>
      </c>
      <c r="C374" s="54" t="s">
        <v>183</v>
      </c>
      <c r="D374" s="54" t="s">
        <v>265</v>
      </c>
      <c r="E374" s="54" t="s">
        <v>217</v>
      </c>
      <c r="F374" s="117">
        <v>8297</v>
      </c>
      <c r="G374" s="119"/>
      <c r="H374" s="119"/>
      <c r="I374" s="119">
        <v>8297</v>
      </c>
    </row>
    <row r="375" spans="1:9" ht="30.75">
      <c r="A375" s="55" t="s">
        <v>219</v>
      </c>
      <c r="B375" s="79">
        <v>775</v>
      </c>
      <c r="C375" s="54" t="s">
        <v>183</v>
      </c>
      <c r="D375" s="54" t="s">
        <v>265</v>
      </c>
      <c r="E375" s="54" t="s">
        <v>218</v>
      </c>
      <c r="F375" s="117">
        <v>1075</v>
      </c>
      <c r="G375" s="119"/>
      <c r="H375" s="119"/>
      <c r="I375" s="119">
        <v>1075</v>
      </c>
    </row>
    <row r="376" spans="1:9" ht="30.75">
      <c r="A376" s="55" t="s">
        <v>235</v>
      </c>
      <c r="B376" s="79">
        <v>775</v>
      </c>
      <c r="C376" s="54" t="s">
        <v>183</v>
      </c>
      <c r="D376" s="54" t="s">
        <v>265</v>
      </c>
      <c r="E376" s="54" t="s">
        <v>236</v>
      </c>
      <c r="F376" s="117"/>
      <c r="G376" s="119"/>
      <c r="H376" s="119"/>
      <c r="I376" s="119"/>
    </row>
    <row r="377" spans="1:9" ht="15">
      <c r="A377" s="55" t="s">
        <v>220</v>
      </c>
      <c r="B377" s="79">
        <v>775</v>
      </c>
      <c r="C377" s="54" t="s">
        <v>183</v>
      </c>
      <c r="D377" s="54" t="s">
        <v>265</v>
      </c>
      <c r="E377" s="54" t="s">
        <v>221</v>
      </c>
      <c r="F377" s="117">
        <v>109</v>
      </c>
      <c r="G377" s="119"/>
      <c r="H377" s="119"/>
      <c r="I377" s="119">
        <v>109</v>
      </c>
    </row>
    <row r="378" spans="1:9" s="80" customFormat="1" ht="15">
      <c r="A378" s="78" t="s">
        <v>44</v>
      </c>
      <c r="B378" s="79">
        <v>775</v>
      </c>
      <c r="C378" s="60" t="s">
        <v>188</v>
      </c>
      <c r="D378" s="60"/>
      <c r="E378" s="93"/>
      <c r="F378" s="117">
        <f>F384+F379</f>
        <v>41566.75199999999</v>
      </c>
      <c r="G378" s="118">
        <f>G384+G379</f>
        <v>0</v>
      </c>
      <c r="H378" s="118">
        <f>H384+H379</f>
        <v>0</v>
      </c>
      <c r="I378" s="118">
        <f>I384+I379</f>
        <v>41566.75199999999</v>
      </c>
    </row>
    <row r="379" spans="1:9" s="80" customFormat="1" ht="30.75">
      <c r="A379" s="55" t="s">
        <v>65</v>
      </c>
      <c r="B379" s="79">
        <v>775</v>
      </c>
      <c r="C379" s="54" t="s">
        <v>192</v>
      </c>
      <c r="D379" s="54" t="s">
        <v>258</v>
      </c>
      <c r="E379" s="54"/>
      <c r="F379" s="117">
        <f>F380+F382</f>
        <v>7651.2</v>
      </c>
      <c r="G379" s="118">
        <f>G380+G382</f>
        <v>0</v>
      </c>
      <c r="H379" s="118">
        <f>H380+H382</f>
        <v>0</v>
      </c>
      <c r="I379" s="118">
        <f>I380+I382</f>
        <v>7651.2</v>
      </c>
    </row>
    <row r="380" spans="1:9" s="80" customFormat="1" ht="78">
      <c r="A380" s="55" t="s">
        <v>304</v>
      </c>
      <c r="B380" s="79">
        <v>775</v>
      </c>
      <c r="C380" s="54" t="s">
        <v>192</v>
      </c>
      <c r="D380" s="54" t="s">
        <v>322</v>
      </c>
      <c r="E380" s="54"/>
      <c r="F380" s="110">
        <f>F381</f>
        <v>1593.2</v>
      </c>
      <c r="G380" s="104">
        <f>G381</f>
        <v>0</v>
      </c>
      <c r="H380" s="104">
        <f>H381</f>
        <v>0</v>
      </c>
      <c r="I380" s="104">
        <f>I381</f>
        <v>1593.2</v>
      </c>
    </row>
    <row r="381" spans="1:9" s="80" customFormat="1" ht="30.75">
      <c r="A381" s="55" t="s">
        <v>235</v>
      </c>
      <c r="B381" s="79">
        <v>775</v>
      </c>
      <c r="C381" s="54" t="s">
        <v>192</v>
      </c>
      <c r="D381" s="54" t="s">
        <v>322</v>
      </c>
      <c r="E381" s="54" t="s">
        <v>236</v>
      </c>
      <c r="F381" s="117">
        <v>1593.2</v>
      </c>
      <c r="G381" s="124"/>
      <c r="H381" s="124"/>
      <c r="I381" s="124">
        <v>1593.2</v>
      </c>
    </row>
    <row r="382" spans="1:9" s="80" customFormat="1" ht="55.5" customHeight="1">
      <c r="A382" s="55" t="s">
        <v>306</v>
      </c>
      <c r="B382" s="79">
        <v>775</v>
      </c>
      <c r="C382" s="54" t="s">
        <v>192</v>
      </c>
      <c r="D382" s="54" t="s">
        <v>323</v>
      </c>
      <c r="E382" s="54"/>
      <c r="F382" s="117">
        <f>F383</f>
        <v>6058</v>
      </c>
      <c r="G382" s="118">
        <f>G383</f>
        <v>0</v>
      </c>
      <c r="H382" s="118">
        <f>H383</f>
        <v>0</v>
      </c>
      <c r="I382" s="118">
        <f>I383</f>
        <v>6058</v>
      </c>
    </row>
    <row r="383" spans="1:9" s="80" customFormat="1" ht="30.75">
      <c r="A383" s="55" t="s">
        <v>235</v>
      </c>
      <c r="B383" s="79">
        <v>775</v>
      </c>
      <c r="C383" s="54" t="s">
        <v>192</v>
      </c>
      <c r="D383" s="54" t="s">
        <v>323</v>
      </c>
      <c r="E383" s="54" t="s">
        <v>236</v>
      </c>
      <c r="F383" s="117">
        <v>6058</v>
      </c>
      <c r="G383" s="124"/>
      <c r="H383" s="124"/>
      <c r="I383" s="124">
        <v>6058</v>
      </c>
    </row>
    <row r="384" spans="1:9" ht="15">
      <c r="A384" s="55" t="s">
        <v>82</v>
      </c>
      <c r="B384" s="79">
        <v>775</v>
      </c>
      <c r="C384" s="54" t="s">
        <v>193</v>
      </c>
      <c r="D384" s="54"/>
      <c r="E384" s="61"/>
      <c r="F384" s="117">
        <f>F388+F385</f>
        <v>33915.551999999996</v>
      </c>
      <c r="G384" s="118">
        <f>G388+G385</f>
        <v>0</v>
      </c>
      <c r="H384" s="118">
        <f>H388+H385</f>
        <v>0</v>
      </c>
      <c r="I384" s="118">
        <f>I388+I385</f>
        <v>33915.551999999996</v>
      </c>
    </row>
    <row r="385" spans="1:9" s="80" customFormat="1" ht="30.75">
      <c r="A385" s="55" t="s">
        <v>65</v>
      </c>
      <c r="B385" s="79">
        <v>775</v>
      </c>
      <c r="C385" s="54" t="s">
        <v>193</v>
      </c>
      <c r="D385" s="54" t="s">
        <v>258</v>
      </c>
      <c r="E385" s="54"/>
      <c r="F385" s="117">
        <f aca="true" t="shared" si="27" ref="F385:I386">F386</f>
        <v>13034.2</v>
      </c>
      <c r="G385" s="118">
        <f t="shared" si="27"/>
        <v>0</v>
      </c>
      <c r="H385" s="118">
        <f t="shared" si="27"/>
        <v>0</v>
      </c>
      <c r="I385" s="118">
        <f t="shared" si="27"/>
        <v>13034.2</v>
      </c>
    </row>
    <row r="386" spans="1:9" ht="78">
      <c r="A386" s="55" t="s">
        <v>209</v>
      </c>
      <c r="B386" s="79">
        <v>775</v>
      </c>
      <c r="C386" s="54" t="s">
        <v>193</v>
      </c>
      <c r="D386" s="54" t="s">
        <v>257</v>
      </c>
      <c r="E386" s="61"/>
      <c r="F386" s="117">
        <f t="shared" si="27"/>
        <v>13034.2</v>
      </c>
      <c r="G386" s="118">
        <f t="shared" si="27"/>
        <v>0</v>
      </c>
      <c r="H386" s="118">
        <f t="shared" si="27"/>
        <v>0</v>
      </c>
      <c r="I386" s="118">
        <f t="shared" si="27"/>
        <v>13034.2</v>
      </c>
    </row>
    <row r="387" spans="1:9" ht="30.75">
      <c r="A387" s="55" t="s">
        <v>235</v>
      </c>
      <c r="B387" s="79">
        <v>775</v>
      </c>
      <c r="C387" s="54" t="s">
        <v>193</v>
      </c>
      <c r="D387" s="54" t="s">
        <v>257</v>
      </c>
      <c r="E387" s="54" t="s">
        <v>236</v>
      </c>
      <c r="F387" s="117">
        <f>2952.2+10082</f>
        <v>13034.2</v>
      </c>
      <c r="G387" s="119"/>
      <c r="H387" s="119"/>
      <c r="I387" s="119">
        <v>13034.2</v>
      </c>
    </row>
    <row r="388" spans="1:9" ht="46.5">
      <c r="A388" s="55" t="s">
        <v>127</v>
      </c>
      <c r="B388" s="79">
        <v>775</v>
      </c>
      <c r="C388" s="54" t="s">
        <v>193</v>
      </c>
      <c r="D388" s="54" t="s">
        <v>245</v>
      </c>
      <c r="E388" s="54"/>
      <c r="F388" s="117">
        <f>F389+F391+F393+F395</f>
        <v>20881.352</v>
      </c>
      <c r="G388" s="118">
        <f>G389+G391+G393+G395</f>
        <v>0</v>
      </c>
      <c r="H388" s="118">
        <f>H389+H391+H393+H395</f>
        <v>0</v>
      </c>
      <c r="I388" s="118">
        <f>I389+I391+I393+I395</f>
        <v>20881.352</v>
      </c>
    </row>
    <row r="389" spans="1:9" ht="46.5">
      <c r="A389" s="55" t="s">
        <v>260</v>
      </c>
      <c r="B389" s="79">
        <v>775</v>
      </c>
      <c r="C389" s="54" t="s">
        <v>193</v>
      </c>
      <c r="D389" s="54" t="s">
        <v>259</v>
      </c>
      <c r="E389" s="54"/>
      <c r="F389" s="117">
        <f>F390</f>
        <v>629.1</v>
      </c>
      <c r="G389" s="118">
        <f>G390</f>
        <v>0</v>
      </c>
      <c r="H389" s="118">
        <f>H390</f>
        <v>0</v>
      </c>
      <c r="I389" s="118">
        <f>I390</f>
        <v>629.1</v>
      </c>
    </row>
    <row r="390" spans="1:9" ht="15">
      <c r="A390" s="55" t="s">
        <v>253</v>
      </c>
      <c r="B390" s="79">
        <v>775</v>
      </c>
      <c r="C390" s="54" t="s">
        <v>193</v>
      </c>
      <c r="D390" s="54" t="s">
        <v>259</v>
      </c>
      <c r="E390" s="54" t="s">
        <v>252</v>
      </c>
      <c r="F390" s="117">
        <v>629.1</v>
      </c>
      <c r="G390" s="119"/>
      <c r="H390" s="119"/>
      <c r="I390" s="119">
        <v>629.1</v>
      </c>
    </row>
    <row r="391" spans="1:9" ht="62.25">
      <c r="A391" s="55" t="s">
        <v>211</v>
      </c>
      <c r="B391" s="79">
        <v>775</v>
      </c>
      <c r="C391" s="54" t="s">
        <v>193</v>
      </c>
      <c r="D391" s="54" t="s">
        <v>256</v>
      </c>
      <c r="E391" s="61"/>
      <c r="F391" s="117">
        <f>F392</f>
        <v>4263.011</v>
      </c>
      <c r="G391" s="118">
        <f>G392</f>
        <v>0</v>
      </c>
      <c r="H391" s="118">
        <f>H392</f>
        <v>0</v>
      </c>
      <c r="I391" s="118">
        <f>I392</f>
        <v>4263.011</v>
      </c>
    </row>
    <row r="392" spans="1:9" ht="15">
      <c r="A392" s="55" t="s">
        <v>253</v>
      </c>
      <c r="B392" s="79">
        <v>775</v>
      </c>
      <c r="C392" s="54" t="s">
        <v>193</v>
      </c>
      <c r="D392" s="54" t="s">
        <v>256</v>
      </c>
      <c r="E392" s="54" t="s">
        <v>252</v>
      </c>
      <c r="F392" s="117">
        <v>4263.011</v>
      </c>
      <c r="G392" s="119"/>
      <c r="H392" s="119"/>
      <c r="I392" s="119">
        <v>4263.011</v>
      </c>
    </row>
    <row r="393" spans="1:9" ht="57" customHeight="1">
      <c r="A393" s="55" t="s">
        <v>212</v>
      </c>
      <c r="B393" s="79">
        <v>775</v>
      </c>
      <c r="C393" s="54" t="s">
        <v>193</v>
      </c>
      <c r="D393" s="54" t="s">
        <v>255</v>
      </c>
      <c r="E393" s="54"/>
      <c r="F393" s="117">
        <f>F394</f>
        <v>6884.231</v>
      </c>
      <c r="G393" s="118">
        <f>G394</f>
        <v>0</v>
      </c>
      <c r="H393" s="118">
        <f>H394</f>
        <v>0</v>
      </c>
      <c r="I393" s="118">
        <f>I394</f>
        <v>6884.231</v>
      </c>
    </row>
    <row r="394" spans="1:9" ht="15">
      <c r="A394" s="55" t="s">
        <v>253</v>
      </c>
      <c r="B394" s="79">
        <v>775</v>
      </c>
      <c r="C394" s="54" t="s">
        <v>193</v>
      </c>
      <c r="D394" s="54" t="s">
        <v>255</v>
      </c>
      <c r="E394" s="54" t="s">
        <v>252</v>
      </c>
      <c r="F394" s="117">
        <v>6884.231</v>
      </c>
      <c r="G394" s="119"/>
      <c r="H394" s="119"/>
      <c r="I394" s="119">
        <v>6884.231</v>
      </c>
    </row>
    <row r="395" spans="1:9" ht="30.75">
      <c r="A395" s="55" t="s">
        <v>213</v>
      </c>
      <c r="B395" s="79">
        <v>775</v>
      </c>
      <c r="C395" s="54" t="s">
        <v>193</v>
      </c>
      <c r="D395" s="54" t="s">
        <v>254</v>
      </c>
      <c r="E395" s="54"/>
      <c r="F395" s="117">
        <f>F396</f>
        <v>9105.01</v>
      </c>
      <c r="G395" s="118">
        <f>G396</f>
        <v>0</v>
      </c>
      <c r="H395" s="118">
        <f>H396</f>
        <v>0</v>
      </c>
      <c r="I395" s="118">
        <f>I396</f>
        <v>9105.01</v>
      </c>
    </row>
    <row r="396" spans="1:9" ht="15">
      <c r="A396" s="55" t="s">
        <v>253</v>
      </c>
      <c r="B396" s="79">
        <v>775</v>
      </c>
      <c r="C396" s="54" t="s">
        <v>193</v>
      </c>
      <c r="D396" s="54" t="s">
        <v>254</v>
      </c>
      <c r="E396" s="54" t="s">
        <v>252</v>
      </c>
      <c r="F396" s="117">
        <v>9105.01</v>
      </c>
      <c r="G396" s="119"/>
      <c r="H396" s="119"/>
      <c r="I396" s="119">
        <v>9105.01</v>
      </c>
    </row>
    <row r="397" spans="1:9" s="82" customFormat="1" ht="15">
      <c r="A397" s="81" t="s">
        <v>155</v>
      </c>
      <c r="B397" s="28">
        <v>775</v>
      </c>
      <c r="C397" s="39" t="s">
        <v>194</v>
      </c>
      <c r="D397" s="39"/>
      <c r="E397" s="39"/>
      <c r="F397" s="122">
        <f aca="true" t="shared" si="28" ref="F397:I399">F398</f>
        <v>250</v>
      </c>
      <c r="G397" s="123">
        <f t="shared" si="28"/>
        <v>0</v>
      </c>
      <c r="H397" s="123">
        <f t="shared" si="28"/>
        <v>0</v>
      </c>
      <c r="I397" s="123">
        <f t="shared" si="28"/>
        <v>250</v>
      </c>
    </row>
    <row r="398" spans="1:9" s="80" customFormat="1" ht="15">
      <c r="A398" s="55" t="s">
        <v>289</v>
      </c>
      <c r="B398" s="79">
        <v>775</v>
      </c>
      <c r="C398" s="54" t="s">
        <v>156</v>
      </c>
      <c r="D398" s="60"/>
      <c r="E398" s="60"/>
      <c r="F398" s="117">
        <f t="shared" si="28"/>
        <v>250</v>
      </c>
      <c r="G398" s="118">
        <f t="shared" si="28"/>
        <v>0</v>
      </c>
      <c r="H398" s="118">
        <f t="shared" si="28"/>
        <v>0</v>
      </c>
      <c r="I398" s="118">
        <f t="shared" si="28"/>
        <v>250</v>
      </c>
    </row>
    <row r="399" spans="1:9" s="80" customFormat="1" ht="30.75">
      <c r="A399" s="55" t="s">
        <v>131</v>
      </c>
      <c r="B399" s="79">
        <v>775</v>
      </c>
      <c r="C399" s="54" t="s">
        <v>156</v>
      </c>
      <c r="D399" s="54" t="s">
        <v>249</v>
      </c>
      <c r="E399" s="54"/>
      <c r="F399" s="117">
        <f t="shared" si="28"/>
        <v>250</v>
      </c>
      <c r="G399" s="118">
        <f t="shared" si="28"/>
        <v>0</v>
      </c>
      <c r="H399" s="118">
        <f t="shared" si="28"/>
        <v>0</v>
      </c>
      <c r="I399" s="118">
        <f t="shared" si="28"/>
        <v>250</v>
      </c>
    </row>
    <row r="400" spans="1:9" s="80" customFormat="1" ht="15">
      <c r="A400" s="55" t="s">
        <v>52</v>
      </c>
      <c r="B400" s="79">
        <v>775</v>
      </c>
      <c r="C400" s="54" t="s">
        <v>156</v>
      </c>
      <c r="D400" s="54" t="s">
        <v>251</v>
      </c>
      <c r="E400" s="54"/>
      <c r="F400" s="117">
        <f>F401+F402</f>
        <v>250</v>
      </c>
      <c r="G400" s="118">
        <f>G401+G402</f>
        <v>0</v>
      </c>
      <c r="H400" s="118">
        <f>H401+H402</f>
        <v>0</v>
      </c>
      <c r="I400" s="118">
        <f>I401+I402</f>
        <v>250</v>
      </c>
    </row>
    <row r="401" spans="1:9" s="80" customFormat="1" ht="50.25" customHeight="1">
      <c r="A401" s="55" t="s">
        <v>216</v>
      </c>
      <c r="B401" s="79">
        <v>775</v>
      </c>
      <c r="C401" s="54" t="s">
        <v>156</v>
      </c>
      <c r="D401" s="54" t="s">
        <v>251</v>
      </c>
      <c r="E401" s="54" t="s">
        <v>217</v>
      </c>
      <c r="F401" s="117">
        <v>5</v>
      </c>
      <c r="G401" s="124"/>
      <c r="H401" s="124"/>
      <c r="I401" s="124">
        <v>5</v>
      </c>
    </row>
    <row r="402" spans="1:9" ht="18.75" customHeight="1">
      <c r="A402" s="56" t="s">
        <v>219</v>
      </c>
      <c r="B402" s="47">
        <v>775</v>
      </c>
      <c r="C402" s="57" t="s">
        <v>156</v>
      </c>
      <c r="D402" s="57" t="s">
        <v>251</v>
      </c>
      <c r="E402" s="57" t="s">
        <v>218</v>
      </c>
      <c r="F402" s="126">
        <v>245</v>
      </c>
      <c r="G402" s="119"/>
      <c r="H402" s="119"/>
      <c r="I402" s="119">
        <v>245</v>
      </c>
    </row>
    <row r="403" spans="1:9" s="49" customFormat="1" ht="46.5">
      <c r="A403" s="59" t="s">
        <v>31</v>
      </c>
      <c r="B403" s="70">
        <v>782</v>
      </c>
      <c r="C403" s="48"/>
      <c r="D403" s="85"/>
      <c r="E403" s="85"/>
      <c r="F403" s="113">
        <f>F404+F411</f>
        <v>1000</v>
      </c>
      <c r="G403" s="114">
        <f>G404+G411</f>
        <v>1000</v>
      </c>
      <c r="H403" s="114">
        <f>H404+H411</f>
        <v>0</v>
      </c>
      <c r="I403" s="114">
        <f>I404+I411</f>
        <v>0</v>
      </c>
    </row>
    <row r="404" spans="1:9" ht="15">
      <c r="A404" s="78" t="s">
        <v>171</v>
      </c>
      <c r="B404" s="28">
        <v>782</v>
      </c>
      <c r="C404" s="60" t="s">
        <v>35</v>
      </c>
      <c r="D404" s="60"/>
      <c r="E404" s="60"/>
      <c r="F404" s="115">
        <f>F405</f>
        <v>1000</v>
      </c>
      <c r="G404" s="116">
        <f>G405</f>
        <v>1000</v>
      </c>
      <c r="H404" s="116">
        <f>H405</f>
        <v>0</v>
      </c>
      <c r="I404" s="116">
        <f>I405</f>
        <v>0</v>
      </c>
    </row>
    <row r="405" spans="1:9" ht="46.5">
      <c r="A405" s="55" t="s">
        <v>81</v>
      </c>
      <c r="B405" s="79">
        <v>782</v>
      </c>
      <c r="C405" s="54" t="s">
        <v>172</v>
      </c>
      <c r="D405" s="54"/>
      <c r="E405" s="54"/>
      <c r="F405" s="117">
        <f>F407</f>
        <v>1000</v>
      </c>
      <c r="G405" s="118">
        <f>G407</f>
        <v>1000</v>
      </c>
      <c r="H405" s="118">
        <f>H407</f>
        <v>0</v>
      </c>
      <c r="I405" s="118">
        <f>I407</f>
        <v>0</v>
      </c>
    </row>
    <row r="406" spans="1:9" ht="47.25" customHeight="1">
      <c r="A406" s="33" t="s">
        <v>129</v>
      </c>
      <c r="B406" s="79">
        <v>782</v>
      </c>
      <c r="C406" s="54" t="s">
        <v>172</v>
      </c>
      <c r="D406" s="54" t="s">
        <v>278</v>
      </c>
      <c r="E406" s="54"/>
      <c r="F406" s="127">
        <f>F407</f>
        <v>1000</v>
      </c>
      <c r="G406" s="118">
        <f>G407</f>
        <v>1000</v>
      </c>
      <c r="H406" s="118">
        <f>H407</f>
        <v>0</v>
      </c>
      <c r="I406" s="118">
        <f>I407</f>
        <v>0</v>
      </c>
    </row>
    <row r="407" spans="1:9" ht="15">
      <c r="A407" s="55" t="s">
        <v>173</v>
      </c>
      <c r="B407" s="79">
        <v>782</v>
      </c>
      <c r="C407" s="54" t="s">
        <v>172</v>
      </c>
      <c r="D407" s="54" t="s">
        <v>59</v>
      </c>
      <c r="E407" s="54"/>
      <c r="F407" s="127">
        <f>F408+F409+F410</f>
        <v>1000</v>
      </c>
      <c r="G407" s="118">
        <f>G408+G409+G410</f>
        <v>1000</v>
      </c>
      <c r="H407" s="118">
        <f>H408+H409+H410</f>
        <v>0</v>
      </c>
      <c r="I407" s="118">
        <f>I408+I409+I410</f>
        <v>0</v>
      </c>
    </row>
    <row r="408" spans="1:9" ht="62.25" hidden="1">
      <c r="A408" s="55" t="s">
        <v>216</v>
      </c>
      <c r="B408" s="79">
        <v>782</v>
      </c>
      <c r="C408" s="54" t="s">
        <v>172</v>
      </c>
      <c r="D408" s="54" t="s">
        <v>59</v>
      </c>
      <c r="E408" s="54" t="s">
        <v>217</v>
      </c>
      <c r="F408" s="127"/>
      <c r="G408" s="119"/>
      <c r="H408" s="119"/>
      <c r="I408" s="119"/>
    </row>
    <row r="409" spans="1:9" ht="16.5" customHeight="1">
      <c r="A409" s="55" t="s">
        <v>219</v>
      </c>
      <c r="B409" s="79">
        <v>782</v>
      </c>
      <c r="C409" s="54" t="s">
        <v>172</v>
      </c>
      <c r="D409" s="54" t="s">
        <v>59</v>
      </c>
      <c r="E409" s="54" t="s">
        <v>218</v>
      </c>
      <c r="F409" s="127">
        <v>1000</v>
      </c>
      <c r="G409" s="119">
        <v>1000</v>
      </c>
      <c r="H409" s="119"/>
      <c r="I409" s="119"/>
    </row>
    <row r="410" spans="1:9" ht="15" hidden="1">
      <c r="A410" s="55" t="s">
        <v>220</v>
      </c>
      <c r="B410" s="79">
        <v>782</v>
      </c>
      <c r="C410" s="54" t="s">
        <v>172</v>
      </c>
      <c r="D410" s="54" t="s">
        <v>59</v>
      </c>
      <c r="E410" s="54" t="s">
        <v>221</v>
      </c>
      <c r="F410" s="127"/>
      <c r="G410" s="119"/>
      <c r="H410" s="119"/>
      <c r="I410" s="119"/>
    </row>
    <row r="411" spans="1:9" s="82" customFormat="1" ht="15" hidden="1">
      <c r="A411" s="81" t="s">
        <v>176</v>
      </c>
      <c r="B411" s="28">
        <v>782</v>
      </c>
      <c r="C411" s="39" t="s">
        <v>177</v>
      </c>
      <c r="D411" s="39"/>
      <c r="E411" s="39"/>
      <c r="F411" s="122">
        <f>F412</f>
        <v>0</v>
      </c>
      <c r="G411" s="123">
        <f aca="true" t="shared" si="29" ref="G411:I414">G412</f>
        <v>0</v>
      </c>
      <c r="H411" s="123">
        <f t="shared" si="29"/>
        <v>0</v>
      </c>
      <c r="I411" s="123">
        <f t="shared" si="29"/>
        <v>0</v>
      </c>
    </row>
    <row r="412" spans="1:9" ht="15" hidden="1">
      <c r="A412" s="33" t="s">
        <v>70</v>
      </c>
      <c r="B412" s="79">
        <v>782</v>
      </c>
      <c r="C412" s="20" t="s">
        <v>69</v>
      </c>
      <c r="D412" s="54"/>
      <c r="E412" s="54"/>
      <c r="F412" s="117">
        <f>F413</f>
        <v>0</v>
      </c>
      <c r="G412" s="118">
        <f t="shared" si="29"/>
        <v>0</v>
      </c>
      <c r="H412" s="118">
        <f t="shared" si="29"/>
        <v>0</v>
      </c>
      <c r="I412" s="118">
        <f t="shared" si="29"/>
        <v>0</v>
      </c>
    </row>
    <row r="413" spans="1:9" ht="62.25" hidden="1">
      <c r="A413" s="33" t="s">
        <v>129</v>
      </c>
      <c r="B413" s="79">
        <v>782</v>
      </c>
      <c r="C413" s="20" t="s">
        <v>69</v>
      </c>
      <c r="D413" s="20" t="s">
        <v>278</v>
      </c>
      <c r="E413" s="20"/>
      <c r="F413" s="117">
        <f>F414</f>
        <v>0</v>
      </c>
      <c r="G413" s="118">
        <f t="shared" si="29"/>
        <v>0</v>
      </c>
      <c r="H413" s="118">
        <f t="shared" si="29"/>
        <v>0</v>
      </c>
      <c r="I413" s="118">
        <f t="shared" si="29"/>
        <v>0</v>
      </c>
    </row>
    <row r="414" spans="1:9" ht="15" hidden="1">
      <c r="A414" s="33" t="s">
        <v>71</v>
      </c>
      <c r="B414" s="79">
        <v>782</v>
      </c>
      <c r="C414" s="20" t="s">
        <v>69</v>
      </c>
      <c r="D414" s="20" t="s">
        <v>19</v>
      </c>
      <c r="E414" s="20"/>
      <c r="F414" s="117">
        <f>F415</f>
        <v>0</v>
      </c>
      <c r="G414" s="118">
        <f t="shared" si="29"/>
        <v>0</v>
      </c>
      <c r="H414" s="118">
        <f t="shared" si="29"/>
        <v>0</v>
      </c>
      <c r="I414" s="118">
        <f t="shared" si="29"/>
        <v>0</v>
      </c>
    </row>
    <row r="415" spans="1:9" ht="30.75" hidden="1">
      <c r="A415" s="55" t="s">
        <v>219</v>
      </c>
      <c r="B415" s="79">
        <v>782</v>
      </c>
      <c r="C415" s="20" t="s">
        <v>69</v>
      </c>
      <c r="D415" s="24" t="s">
        <v>19</v>
      </c>
      <c r="E415" s="20" t="s">
        <v>218</v>
      </c>
      <c r="F415" s="117"/>
      <c r="G415" s="119"/>
      <c r="H415" s="119"/>
      <c r="I415" s="119"/>
    </row>
    <row r="416" spans="1:9" ht="46.5" hidden="1">
      <c r="A416" s="59" t="s">
        <v>153</v>
      </c>
      <c r="B416" s="70">
        <v>792</v>
      </c>
      <c r="C416" s="48"/>
      <c r="D416" s="85"/>
      <c r="E416" s="85"/>
      <c r="F416" s="113">
        <f>F417+F424</f>
        <v>0</v>
      </c>
      <c r="G416" s="114">
        <f>G417+G424</f>
        <v>0</v>
      </c>
      <c r="H416" s="114">
        <f>H417+H424</f>
        <v>0</v>
      </c>
      <c r="I416" s="114">
        <f>I417+I424</f>
        <v>0</v>
      </c>
    </row>
    <row r="417" spans="1:9" ht="15" hidden="1">
      <c r="A417" s="78" t="s">
        <v>171</v>
      </c>
      <c r="B417" s="28">
        <v>792</v>
      </c>
      <c r="C417" s="60" t="s">
        <v>35</v>
      </c>
      <c r="D417" s="60"/>
      <c r="E417" s="60"/>
      <c r="F417" s="115">
        <f>F418</f>
        <v>0</v>
      </c>
      <c r="G417" s="119"/>
      <c r="H417" s="119"/>
      <c r="I417" s="119"/>
    </row>
    <row r="418" spans="1:9" ht="46.5" hidden="1">
      <c r="A418" s="55" t="s">
        <v>81</v>
      </c>
      <c r="B418" s="79">
        <v>792</v>
      </c>
      <c r="C418" s="54" t="s">
        <v>172</v>
      </c>
      <c r="D418" s="54"/>
      <c r="E418" s="54"/>
      <c r="F418" s="117">
        <f>F420</f>
        <v>0</v>
      </c>
      <c r="G418" s="118">
        <f>G420</f>
        <v>0</v>
      </c>
      <c r="H418" s="118">
        <f>H420</f>
        <v>0</v>
      </c>
      <c r="I418" s="118">
        <f>I420</f>
        <v>0</v>
      </c>
    </row>
    <row r="419" spans="1:9" ht="46.5" hidden="1">
      <c r="A419" s="55" t="s">
        <v>62</v>
      </c>
      <c r="B419" s="79">
        <v>792</v>
      </c>
      <c r="C419" s="54" t="s">
        <v>172</v>
      </c>
      <c r="D419" s="54" t="s">
        <v>243</v>
      </c>
      <c r="E419" s="54"/>
      <c r="F419" s="117">
        <f>F420</f>
        <v>0</v>
      </c>
      <c r="G419" s="118">
        <f>G420</f>
        <v>0</v>
      </c>
      <c r="H419" s="118">
        <f>H420</f>
        <v>0</v>
      </c>
      <c r="I419" s="118">
        <f>I420</f>
        <v>0</v>
      </c>
    </row>
    <row r="420" spans="1:9" ht="15" hidden="1">
      <c r="A420" s="55" t="s">
        <v>173</v>
      </c>
      <c r="B420" s="79">
        <v>792</v>
      </c>
      <c r="C420" s="54" t="s">
        <v>172</v>
      </c>
      <c r="D420" s="54" t="s">
        <v>222</v>
      </c>
      <c r="E420" s="54"/>
      <c r="F420" s="117">
        <f>F421+F422+F423</f>
        <v>0</v>
      </c>
      <c r="G420" s="118">
        <f>G421+G422+G423</f>
        <v>0</v>
      </c>
      <c r="H420" s="118">
        <f>H421+H422+H423</f>
        <v>0</v>
      </c>
      <c r="I420" s="118">
        <f>I421+I422+I423</f>
        <v>0</v>
      </c>
    </row>
    <row r="421" spans="1:9" ht="62.25" hidden="1">
      <c r="A421" s="55" t="s">
        <v>216</v>
      </c>
      <c r="B421" s="79">
        <v>792</v>
      </c>
      <c r="C421" s="54" t="s">
        <v>172</v>
      </c>
      <c r="D421" s="54" t="s">
        <v>222</v>
      </c>
      <c r="E421" s="54" t="s">
        <v>217</v>
      </c>
      <c r="F421" s="117"/>
      <c r="G421" s="119"/>
      <c r="H421" s="119"/>
      <c r="I421" s="119"/>
    </row>
    <row r="422" spans="1:9" ht="30.75" hidden="1">
      <c r="A422" s="55" t="s">
        <v>219</v>
      </c>
      <c r="B422" s="79">
        <v>792</v>
      </c>
      <c r="C422" s="54" t="s">
        <v>172</v>
      </c>
      <c r="D422" s="54" t="s">
        <v>222</v>
      </c>
      <c r="E422" s="54" t="s">
        <v>218</v>
      </c>
      <c r="F422" s="117"/>
      <c r="G422" s="119"/>
      <c r="H422" s="119"/>
      <c r="I422" s="119"/>
    </row>
    <row r="423" spans="1:9" ht="15" hidden="1">
      <c r="A423" s="55" t="s">
        <v>220</v>
      </c>
      <c r="B423" s="79">
        <v>792</v>
      </c>
      <c r="C423" s="54" t="s">
        <v>172</v>
      </c>
      <c r="D423" s="54" t="s">
        <v>222</v>
      </c>
      <c r="E423" s="54" t="s">
        <v>221</v>
      </c>
      <c r="F423" s="117"/>
      <c r="G423" s="119"/>
      <c r="H423" s="119"/>
      <c r="I423" s="119"/>
    </row>
    <row r="424" spans="1:9" s="82" customFormat="1" ht="64.5" customHeight="1" hidden="1">
      <c r="A424" s="81" t="s">
        <v>53</v>
      </c>
      <c r="B424" s="28">
        <v>792</v>
      </c>
      <c r="C424" s="39" t="s">
        <v>162</v>
      </c>
      <c r="D424" s="39"/>
      <c r="E424" s="39"/>
      <c r="F424" s="122">
        <f>F425+F429</f>
        <v>0</v>
      </c>
      <c r="G424" s="123">
        <f>G425+G429</f>
        <v>0</v>
      </c>
      <c r="H424" s="123">
        <f>H425+H429</f>
        <v>0</v>
      </c>
      <c r="I424" s="123">
        <f>I425+I429</f>
        <v>0</v>
      </c>
    </row>
    <row r="425" spans="1:9" ht="41.25" customHeight="1" hidden="1">
      <c r="A425" s="55" t="s">
        <v>66</v>
      </c>
      <c r="B425" s="98">
        <v>792</v>
      </c>
      <c r="C425" s="54" t="s">
        <v>167</v>
      </c>
      <c r="D425" s="54"/>
      <c r="E425" s="54"/>
      <c r="F425" s="117">
        <f>F427</f>
        <v>0</v>
      </c>
      <c r="G425" s="118">
        <f>G427</f>
        <v>0</v>
      </c>
      <c r="H425" s="118">
        <f>H427</f>
        <v>0</v>
      </c>
      <c r="I425" s="118">
        <f>I427</f>
        <v>0</v>
      </c>
    </row>
    <row r="426" spans="1:9" ht="57" customHeight="1" hidden="1">
      <c r="A426" s="55" t="s">
        <v>62</v>
      </c>
      <c r="B426" s="98">
        <v>792</v>
      </c>
      <c r="C426" s="54" t="s">
        <v>167</v>
      </c>
      <c r="D426" s="54" t="s">
        <v>243</v>
      </c>
      <c r="E426" s="54"/>
      <c r="F426" s="117">
        <f>F427</f>
        <v>0</v>
      </c>
      <c r="G426" s="118">
        <f aca="true" t="shared" si="30" ref="G426:I427">G427</f>
        <v>0</v>
      </c>
      <c r="H426" s="118">
        <f t="shared" si="30"/>
        <v>0</v>
      </c>
      <c r="I426" s="118">
        <f t="shared" si="30"/>
        <v>0</v>
      </c>
    </row>
    <row r="427" spans="1:9" ht="28.5" customHeight="1" hidden="1">
      <c r="A427" s="55" t="s">
        <v>308</v>
      </c>
      <c r="B427" s="98">
        <v>792</v>
      </c>
      <c r="C427" s="54" t="s">
        <v>167</v>
      </c>
      <c r="D427" s="54" t="s">
        <v>307</v>
      </c>
      <c r="E427" s="54"/>
      <c r="F427" s="110">
        <f>F428</f>
        <v>0</v>
      </c>
      <c r="G427" s="104">
        <f t="shared" si="30"/>
        <v>0</v>
      </c>
      <c r="H427" s="104">
        <f t="shared" si="30"/>
        <v>0</v>
      </c>
      <c r="I427" s="104">
        <f t="shared" si="30"/>
        <v>0</v>
      </c>
    </row>
    <row r="428" spans="1:9" ht="26.25" customHeight="1" hidden="1">
      <c r="A428" s="50" t="s">
        <v>28</v>
      </c>
      <c r="B428" s="98">
        <v>792</v>
      </c>
      <c r="C428" s="51" t="s">
        <v>167</v>
      </c>
      <c r="D428" s="54" t="s">
        <v>307</v>
      </c>
      <c r="E428" s="54" t="s">
        <v>248</v>
      </c>
      <c r="F428" s="117"/>
      <c r="G428" s="119"/>
      <c r="H428" s="119"/>
      <c r="I428" s="119"/>
    </row>
    <row r="429" spans="1:9" ht="27" customHeight="1" hidden="1">
      <c r="A429" s="50" t="s">
        <v>109</v>
      </c>
      <c r="B429" s="98">
        <v>792</v>
      </c>
      <c r="C429" s="53" t="s">
        <v>105</v>
      </c>
      <c r="D429" s="54"/>
      <c r="E429" s="53"/>
      <c r="F429" s="117">
        <f>F430</f>
        <v>0</v>
      </c>
      <c r="G429" s="119"/>
      <c r="H429" s="119"/>
      <c r="I429" s="119"/>
    </row>
    <row r="430" spans="1:9" ht="56.25" customHeight="1" hidden="1">
      <c r="A430" s="50" t="s">
        <v>8</v>
      </c>
      <c r="B430" s="98">
        <v>792</v>
      </c>
      <c r="C430" s="53" t="s">
        <v>105</v>
      </c>
      <c r="D430" s="54" t="s">
        <v>5</v>
      </c>
      <c r="E430" s="53"/>
      <c r="F430" s="117">
        <f>F431</f>
        <v>0</v>
      </c>
      <c r="G430" s="119"/>
      <c r="H430" s="119"/>
      <c r="I430" s="119"/>
    </row>
    <row r="431" spans="1:9" ht="24" customHeight="1" hidden="1">
      <c r="A431" s="50" t="s">
        <v>107</v>
      </c>
      <c r="B431" s="98">
        <v>792</v>
      </c>
      <c r="C431" s="53" t="s">
        <v>105</v>
      </c>
      <c r="D431" s="54" t="s">
        <v>10</v>
      </c>
      <c r="E431" s="53"/>
      <c r="F431" s="117">
        <f>F432</f>
        <v>0</v>
      </c>
      <c r="G431" s="119"/>
      <c r="H431" s="119"/>
      <c r="I431" s="119"/>
    </row>
    <row r="432" spans="1:9" ht="15" customHeight="1" hidden="1">
      <c r="A432" s="50" t="s">
        <v>106</v>
      </c>
      <c r="B432" s="98">
        <v>792</v>
      </c>
      <c r="C432" s="53" t="s">
        <v>105</v>
      </c>
      <c r="D432" s="54" t="s">
        <v>108</v>
      </c>
      <c r="E432" s="53"/>
      <c r="F432" s="117">
        <f>F433</f>
        <v>0</v>
      </c>
      <c r="G432" s="119"/>
      <c r="H432" s="119"/>
      <c r="I432" s="119"/>
    </row>
    <row r="433" spans="1:9" ht="15" customHeight="1" hidden="1">
      <c r="A433" s="55" t="s">
        <v>28</v>
      </c>
      <c r="B433" s="98">
        <v>792</v>
      </c>
      <c r="C433" s="53" t="s">
        <v>105</v>
      </c>
      <c r="D433" s="54" t="s">
        <v>108</v>
      </c>
      <c r="E433" s="53" t="s">
        <v>248</v>
      </c>
      <c r="F433" s="117"/>
      <c r="G433" s="119"/>
      <c r="H433" s="119"/>
      <c r="I433" s="119"/>
    </row>
    <row r="434" spans="1:9" ht="15">
      <c r="A434" s="94" t="s">
        <v>46</v>
      </c>
      <c r="B434" s="95"/>
      <c r="C434" s="96"/>
      <c r="D434" s="95"/>
      <c r="E434" s="96"/>
      <c r="F434" s="114">
        <f>F416+F403+F231+F219+F185+F172+F12+F317</f>
        <v>34958.7159999999</v>
      </c>
      <c r="G434" s="114">
        <f>G416+G403+G231+G219+G185+G172+G12+G317</f>
        <v>34958.716</v>
      </c>
      <c r="H434" s="114">
        <f>H416+H403+H231+H219+H185+H172+H12+H317</f>
        <v>0</v>
      </c>
      <c r="I434" s="114">
        <f>I416+I403+I231+I219+I185+I172+I12+I317</f>
        <v>0</v>
      </c>
    </row>
    <row r="436" spans="1:6" s="5" customFormat="1" ht="15" customHeight="1">
      <c r="A436" s="171" t="s">
        <v>116</v>
      </c>
      <c r="B436" s="171"/>
      <c r="C436" s="171"/>
      <c r="D436" s="171"/>
      <c r="E436" s="171"/>
      <c r="F436" s="171"/>
    </row>
    <row r="437" spans="2:6" ht="15">
      <c r="B437" s="102"/>
      <c r="C437" s="102"/>
      <c r="D437" s="102"/>
      <c r="E437" s="102"/>
      <c r="F437" s="84"/>
    </row>
    <row r="438" spans="2:6" ht="15">
      <c r="B438" s="102"/>
      <c r="C438" s="102"/>
      <c r="D438" s="102"/>
      <c r="E438" s="102"/>
      <c r="F438" s="84"/>
    </row>
  </sheetData>
  <sheetProtection/>
  <mergeCells count="9">
    <mergeCell ref="A5:F5"/>
    <mergeCell ref="A436:F436"/>
    <mergeCell ref="A7:F7"/>
    <mergeCell ref="A8:F8"/>
    <mergeCell ref="E9:F9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6" sqref="A6:C6"/>
    </sheetView>
  </sheetViews>
  <sheetFormatPr defaultColWidth="9.125" defaultRowHeight="12.75"/>
  <cols>
    <col min="1" max="1" width="24.50390625" style="150" customWidth="1"/>
    <col min="2" max="2" width="69.375" style="150" customWidth="1"/>
    <col min="3" max="3" width="21.50390625" style="150" customWidth="1"/>
    <col min="4" max="16384" width="9.125" style="150" customWidth="1"/>
  </cols>
  <sheetData>
    <row r="1" spans="1:3" ht="15">
      <c r="A1" s="182" t="s">
        <v>334</v>
      </c>
      <c r="B1" s="182"/>
      <c r="C1" s="182"/>
    </row>
    <row r="2" spans="1:3" ht="15">
      <c r="A2" s="182" t="s">
        <v>335</v>
      </c>
      <c r="B2" s="182"/>
      <c r="C2" s="182"/>
    </row>
    <row r="3" spans="1:3" ht="15">
      <c r="A3" s="182" t="s">
        <v>336</v>
      </c>
      <c r="B3" s="182"/>
      <c r="C3" s="182"/>
    </row>
    <row r="4" spans="1:3" ht="15">
      <c r="A4" s="182" t="s">
        <v>337</v>
      </c>
      <c r="B4" s="182"/>
      <c r="C4" s="182"/>
    </row>
    <row r="5" spans="1:3" ht="15">
      <c r="A5" s="182" t="s">
        <v>346</v>
      </c>
      <c r="B5" s="182"/>
      <c r="C5" s="182"/>
    </row>
    <row r="6" spans="1:3" ht="15">
      <c r="A6" s="182" t="s">
        <v>338</v>
      </c>
      <c r="B6" s="182"/>
      <c r="C6" s="182"/>
    </row>
    <row r="7" spans="1:3" ht="15">
      <c r="A7" s="182" t="s">
        <v>349</v>
      </c>
      <c r="B7" s="182"/>
      <c r="C7" s="182"/>
    </row>
    <row r="8" spans="1:3" ht="15">
      <c r="A8" s="151"/>
      <c r="B8" s="151"/>
      <c r="C8" s="151"/>
    </row>
    <row r="9" spans="1:3" ht="37.5" customHeight="1">
      <c r="A9" s="183" t="s">
        <v>350</v>
      </c>
      <c r="B9" s="183"/>
      <c r="C9" s="183"/>
    </row>
    <row r="10" spans="1:3" ht="15">
      <c r="A10" s="152"/>
      <c r="B10" s="152"/>
      <c r="C10" s="153" t="s">
        <v>339</v>
      </c>
    </row>
    <row r="11" spans="1:3" ht="12" customHeight="1">
      <c r="A11" s="184" t="s">
        <v>340</v>
      </c>
      <c r="B11" s="184" t="s">
        <v>341</v>
      </c>
      <c r="C11" s="184" t="s">
        <v>34</v>
      </c>
    </row>
    <row r="12" spans="1:3" ht="12" customHeight="1">
      <c r="A12" s="184"/>
      <c r="B12" s="184"/>
      <c r="C12" s="184"/>
    </row>
    <row r="13" spans="1:3" ht="30.75">
      <c r="A13" s="154" t="s">
        <v>342</v>
      </c>
      <c r="B13" s="155" t="s">
        <v>343</v>
      </c>
      <c r="C13" s="156">
        <v>34958.716</v>
      </c>
    </row>
    <row r="14" spans="1:3" ht="15.75">
      <c r="A14" s="185" t="s">
        <v>344</v>
      </c>
      <c r="B14" s="186"/>
      <c r="C14" s="157">
        <f>C13</f>
        <v>34958.716</v>
      </c>
    </row>
    <row r="15" spans="1:3" ht="15">
      <c r="A15" s="151"/>
      <c r="B15" s="151"/>
      <c r="C15" s="151"/>
    </row>
    <row r="16" spans="1:3" ht="15">
      <c r="A16" s="181" t="s">
        <v>345</v>
      </c>
      <c r="B16" s="182"/>
      <c r="C16" s="182"/>
    </row>
  </sheetData>
  <sheetProtection/>
  <mergeCells count="13">
    <mergeCell ref="A1:C1"/>
    <mergeCell ref="A2:C2"/>
    <mergeCell ref="A3:C3"/>
    <mergeCell ref="A4:C4"/>
    <mergeCell ref="A5:C5"/>
    <mergeCell ref="A6:C6"/>
    <mergeCell ref="A16:C16"/>
    <mergeCell ref="A7:C7"/>
    <mergeCell ref="A9:C9"/>
    <mergeCell ref="A11:A12"/>
    <mergeCell ref="B11:B12"/>
    <mergeCell ref="C11:C12"/>
    <mergeCell ref="A14:B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2015-02-24T13:44:05Z</cp:lastPrinted>
  <dcterms:created xsi:type="dcterms:W3CDTF">2003-10-27T11:59:24Z</dcterms:created>
  <dcterms:modified xsi:type="dcterms:W3CDTF">2015-02-24T13:44:07Z</dcterms:modified>
  <cp:category/>
  <cp:version/>
  <cp:contentType/>
  <cp:contentStatus/>
</cp:coreProperties>
</file>