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cuments\NetSpeakerphone\Received Files\Ольга\"/>
    </mc:Choice>
  </mc:AlternateContent>
  <bookViews>
    <workbookView xWindow="0" yWindow="0" windowWidth="20205" windowHeight="109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9" i="1"/>
  <c r="E59" i="1" s="1"/>
  <c r="C55" i="1"/>
  <c r="E55" i="1" s="1"/>
  <c r="C52" i="1"/>
  <c r="E52" i="1" s="1"/>
  <c r="C46" i="1"/>
  <c r="C41" i="1"/>
  <c r="E41" i="1" s="1"/>
  <c r="C36" i="1"/>
  <c r="C33" i="1"/>
  <c r="C31" i="1"/>
  <c r="C24" i="1"/>
  <c r="F64" i="1"/>
  <c r="F63" i="1"/>
  <c r="E63" i="1"/>
  <c r="F62" i="1"/>
  <c r="E62" i="1"/>
  <c r="F61" i="1"/>
  <c r="E61" i="1"/>
  <c r="F60" i="1"/>
  <c r="E60" i="1"/>
  <c r="F59" i="1"/>
  <c r="F58" i="1"/>
  <c r="E58" i="1"/>
  <c r="F57" i="1"/>
  <c r="E57" i="1"/>
  <c r="F56" i="1"/>
  <c r="E56" i="1"/>
  <c r="F55" i="1"/>
  <c r="F54" i="1"/>
  <c r="E54" i="1"/>
  <c r="F53" i="1"/>
  <c r="E53" i="1"/>
  <c r="F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D61" i="1"/>
  <c r="D59" i="1"/>
  <c r="D55" i="1"/>
  <c r="D52" i="1"/>
  <c r="D46" i="1"/>
  <c r="D44" i="1"/>
  <c r="D41" i="1"/>
  <c r="D39" i="1"/>
  <c r="D36" i="1"/>
  <c r="D33" i="1"/>
  <c r="D31" i="1"/>
  <c r="D24" i="1"/>
  <c r="D64" i="1" s="1"/>
  <c r="B61" i="1"/>
  <c r="B59" i="1"/>
  <c r="B55" i="1"/>
  <c r="B52" i="1"/>
  <c r="B46" i="1"/>
  <c r="B44" i="1"/>
  <c r="B41" i="1"/>
  <c r="B39" i="1"/>
  <c r="B36" i="1"/>
  <c r="B33" i="1"/>
  <c r="B31" i="1"/>
  <c r="B24" i="1"/>
  <c r="B64" i="1" s="1"/>
  <c r="C64" i="1" l="1"/>
  <c r="E64" i="1" s="1"/>
  <c r="F8" i="1" l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7" i="1"/>
  <c r="C22" i="1"/>
  <c r="D22" i="1"/>
  <c r="E22" i="1"/>
  <c r="B22" i="1"/>
</calcChain>
</file>

<file path=xl/sharedStrings.xml><?xml version="1.0" encoding="utf-8"?>
<sst xmlns="http://schemas.openxmlformats.org/spreadsheetml/2006/main" count="68" uniqueCount="68">
  <si>
    <t>Ед.Изм.: тыс.руб.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</si>
  <si>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</si>
  <si>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</si>
  <si>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</si>
  <si>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</si>
  <si>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</si>
  <si>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Анализ исполнения консолидированного бюджета муниципального района Мелеузовский район Республики Башкортостан в сравнении с аналогичным периодом прошлого года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</si>
  <si>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</si>
  <si>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</si>
  <si>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</si>
  <si>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</si>
  <si>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</si>
  <si>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</si>
  <si>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</si>
  <si>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</si>
  <si>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</si>
  <si>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</si>
  <si>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</si>
  <si>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</si>
  <si>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</si>
  <si>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доходов</t>
  </si>
  <si>
    <t>Наименование</t>
  </si>
  <si>
    <t>ДОХОДЫ</t>
  </si>
  <si>
    <t>Исполнено за     1 кв. 2015г.</t>
  </si>
  <si>
    <t>Исполнено  за 1кв. 2016г.</t>
  </si>
  <si>
    <t>по состоянию на 1 апреля 2016 года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</si>
  <si>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</si>
  <si>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</si>
  <si>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</si>
  <si>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</si>
  <si>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</si>
  <si>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</si>
  <si>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</si>
  <si>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</si>
  <si>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</si>
  <si>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ИТОГО расходов</t>
  </si>
  <si>
    <t>0102 - Функционирование высшего должностного лица субъекта Российской Федерации и муниципального образования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</si>
  <si>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</si>
  <si>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</si>
  <si>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</si>
  <si>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</si>
  <si>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</si>
  <si>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</si>
  <si>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</si>
  <si>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0310 - Обеспечение пожарной безопасности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</si>
  <si>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</si>
  <si>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</si>
  <si>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</si>
  <si>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</si>
  <si>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</si>
  <si>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</si>
  <si>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</si>
  <si>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</si>
  <si>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</si>
  <si>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</si>
  <si>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</si>
  <si>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</si>
  <si>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</si>
  <si>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</si>
  <si>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</si>
  <si>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0804 - Другие вопросы в области культуры, кинематографии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</si>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</sst>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165" fontId="5" fillId="0" borderId="1" xfId="1" applyNumberFormat="1" applyFont="1" applyBorder="1"/>
    <xf numFmtId="164" fontId="2" fillId="0" borderId="1" xfId="0" applyNumberFormat="1" applyFont="1" applyBorder="1" applyAlignment="1">
      <alignment wrapText="1"/>
    </xf>
    <xf numFmtId="165" fontId="6" fillId="0" borderId="1" xfId="1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" xfId="0" applyFont="1" applyBorder="1"/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 shrinkToFit="1"/>
    </xf>
    <xf numFmtId="164" fontId="6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164" fontId="8" fillId="2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wrapText="1"/>
    </xf>
    <xf numFmtId="164" fontId="10" fillId="0" borderId="0" xfId="0" applyNumberFormat="1" applyFont="1"/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>
      <selection activeCell="C25" sqref="C25"/>
    </sheetView>
  </sheetViews>
  <sheetFormatPr defaultRowHeight="12.75" x14ac:dyDescent="0.2"/>
  <cols>
    <col min="1" max="1" width="72" customWidth="1"/>
    <col min="2" max="2" width="14" bestFit="1" customWidth="1"/>
    <col min="3" max="3" width="15.6640625" customWidth="1"/>
    <col min="4" max="4" width="13.1640625" customWidth="1"/>
    <col min="5" max="5" width="13" customWidth="1"/>
    <col min="6" max="6" width="12.83203125" customWidth="1"/>
  </cols>
  <sheetData>
    <row r="1" spans="1:6" ht="29.25" customHeight="1" x14ac:dyDescent="0.2">
      <c r="A1" s="11" t="s">
        <v>6</v>
      </c>
      <c r="B1" s="11"/>
      <c r="C1" s="11"/>
      <c r="D1" s="11"/>
      <c r="E1" s="11"/>
      <c r="F1" s="11"/>
    </row>
    <row r="2" spans="1:6" ht="14.25" x14ac:dyDescent="0.2">
      <c r="A2" s="12" t="s">
        <v>25</v>
      </c>
      <c r="B2" s="12"/>
      <c r="C2" s="12"/>
      <c r="D2" s="12"/>
      <c r="E2" s="12"/>
      <c r="F2" s="12"/>
    </row>
    <row r="3" spans="1:6" x14ac:dyDescent="0.2">
      <c r="E3" t="s">
        <v>0</v>
      </c>
    </row>
    <row r="5" spans="1:6" s="1" customFormat="1" ht="38.25" x14ac:dyDescent="0.2">
      <c r="A5" s="2" t="s">
        <v>21</v>
      </c>
      <c r="B5" s="2" t="s">
        <v>1</v>
      </c>
      <c r="C5" s="2" t="s">
        <v>23</v>
      </c>
      <c r="D5" s="2" t="s">
        <v>24</v>
      </c>
      <c r="E5" s="2" t="s">
        <v>2</v>
      </c>
      <c r="F5" s="2" t="s">
        <v>5</v>
      </c>
    </row>
    <row r="6" spans="1:6" ht="15" x14ac:dyDescent="0.25">
      <c r="A6" s="13" t="s">
        <v>22</v>
      </c>
      <c r="B6" s="5"/>
      <c r="C6" s="5"/>
      <c r="D6" s="5"/>
      <c r="E6" s="5"/>
      <c r="F6" s="6"/>
    </row>
    <row r="7" spans="1:6" ht="15.75" x14ac:dyDescent="0.25">
      <c r="A7" s="3" t="s">
        <v>3</v>
      </c>
      <c r="B7" s="7">
        <v>611000</v>
      </c>
      <c r="C7" s="7">
        <v>137620.1</v>
      </c>
      <c r="D7" s="7">
        <v>143608.47</v>
      </c>
      <c r="E7" s="7">
        <v>5988.37</v>
      </c>
      <c r="F7" s="8">
        <f>D7/B7</f>
        <v>0.23503841243862519</v>
      </c>
    </row>
    <row r="8" spans="1:6" ht="15.75" x14ac:dyDescent="0.25">
      <c r="A8" s="4" t="s">
        <v>7</v>
      </c>
      <c r="B8" s="5">
        <v>375580</v>
      </c>
      <c r="C8" s="5">
        <v>69081.679999999993</v>
      </c>
      <c r="D8" s="5">
        <v>80341.899999999994</v>
      </c>
      <c r="E8" s="5">
        <v>11260.22</v>
      </c>
      <c r="F8" s="10">
        <f t="shared" ref="F8:F22" si="0">D8/B8</f>
        <v>0.21391421268438146</v>
      </c>
    </row>
    <row r="9" spans="1:6" ht="31.5" x14ac:dyDescent="0.25">
      <c r="A9" s="4" t="s">
        <v>8</v>
      </c>
      <c r="B9" s="5">
        <v>17664</v>
      </c>
      <c r="C9" s="5">
        <v>7571.92</v>
      </c>
      <c r="D9" s="5">
        <v>3622.02</v>
      </c>
      <c r="E9" s="5">
        <v>-3949.9</v>
      </c>
      <c r="F9" s="10">
        <f t="shared" si="0"/>
        <v>0.20505095108695653</v>
      </c>
    </row>
    <row r="10" spans="1:6" ht="15.75" x14ac:dyDescent="0.25">
      <c r="A10" s="4" t="s">
        <v>9</v>
      </c>
      <c r="B10" s="5">
        <v>96258</v>
      </c>
      <c r="C10" s="5">
        <v>22136.91</v>
      </c>
      <c r="D10" s="5">
        <v>24346.42</v>
      </c>
      <c r="E10" s="5">
        <v>2209.5100000000002</v>
      </c>
      <c r="F10" s="10">
        <f t="shared" si="0"/>
        <v>0.2529287955286833</v>
      </c>
    </row>
    <row r="11" spans="1:6" ht="15.75" x14ac:dyDescent="0.25">
      <c r="A11" s="4" t="s">
        <v>10</v>
      </c>
      <c r="B11" s="5">
        <v>34941</v>
      </c>
      <c r="C11" s="5">
        <v>5378.92</v>
      </c>
      <c r="D11" s="5">
        <v>1990.01</v>
      </c>
      <c r="E11" s="5">
        <v>-3388.91</v>
      </c>
      <c r="F11" s="10">
        <f t="shared" si="0"/>
        <v>5.6953435791763256E-2</v>
      </c>
    </row>
    <row r="12" spans="1:6" ht="31.5" x14ac:dyDescent="0.25">
      <c r="A12" s="4" t="s">
        <v>11</v>
      </c>
      <c r="B12" s="5">
        <v>1900</v>
      </c>
      <c r="C12" s="5">
        <v>293.29000000000002</v>
      </c>
      <c r="D12" s="5">
        <v>8.06</v>
      </c>
      <c r="E12" s="5">
        <v>-285.23</v>
      </c>
      <c r="F12" s="10">
        <f t="shared" si="0"/>
        <v>4.2421052631578951E-3</v>
      </c>
    </row>
    <row r="13" spans="1:6" ht="15.75" x14ac:dyDescent="0.25">
      <c r="A13" s="4" t="s">
        <v>12</v>
      </c>
      <c r="B13" s="5">
        <v>7089</v>
      </c>
      <c r="C13" s="5">
        <v>2424.48</v>
      </c>
      <c r="D13" s="5">
        <v>2091.91</v>
      </c>
      <c r="E13" s="5">
        <v>-332.57</v>
      </c>
      <c r="F13" s="10">
        <f t="shared" si="0"/>
        <v>0.29509239667089854</v>
      </c>
    </row>
    <row r="14" spans="1:6" ht="31.5" x14ac:dyDescent="0.25">
      <c r="A14" s="4" t="s">
        <v>13</v>
      </c>
      <c r="B14" s="5">
        <v>0</v>
      </c>
      <c r="C14" s="5">
        <v>0.49</v>
      </c>
      <c r="D14" s="5">
        <v>0.01</v>
      </c>
      <c r="E14" s="5">
        <v>-0.48</v>
      </c>
      <c r="F14" s="10"/>
    </row>
    <row r="15" spans="1:6" ht="31.5" x14ac:dyDescent="0.25">
      <c r="A15" s="4" t="s">
        <v>14</v>
      </c>
      <c r="B15" s="5">
        <v>61274</v>
      </c>
      <c r="C15" s="5">
        <v>22407.74</v>
      </c>
      <c r="D15" s="5">
        <v>22901.55</v>
      </c>
      <c r="E15" s="5">
        <v>493.81</v>
      </c>
      <c r="F15" s="10">
        <f t="shared" si="0"/>
        <v>0.37375640565329504</v>
      </c>
    </row>
    <row r="16" spans="1:6" ht="15.75" x14ac:dyDescent="0.25">
      <c r="A16" s="4" t="s">
        <v>15</v>
      </c>
      <c r="B16" s="5">
        <v>579</v>
      </c>
      <c r="C16" s="5">
        <v>311.48</v>
      </c>
      <c r="D16" s="5">
        <v>870.54</v>
      </c>
      <c r="E16" s="5">
        <v>559.05999999999995</v>
      </c>
      <c r="F16" s="10">
        <f t="shared" si="0"/>
        <v>1.5035233160621762</v>
      </c>
    </row>
    <row r="17" spans="1:7" ht="31.5" x14ac:dyDescent="0.25">
      <c r="A17" s="4" t="s">
        <v>16</v>
      </c>
      <c r="B17" s="5">
        <v>752</v>
      </c>
      <c r="C17" s="5">
        <v>109.25</v>
      </c>
      <c r="D17" s="5">
        <v>119.71</v>
      </c>
      <c r="E17" s="5">
        <v>10.46</v>
      </c>
      <c r="F17" s="10">
        <f t="shared" si="0"/>
        <v>0.15918882978723403</v>
      </c>
    </row>
    <row r="18" spans="1:7" ht="31.5" x14ac:dyDescent="0.25">
      <c r="A18" s="4" t="s">
        <v>17</v>
      </c>
      <c r="B18" s="5">
        <v>11343</v>
      </c>
      <c r="C18" s="5">
        <v>5601.65</v>
      </c>
      <c r="D18" s="5">
        <v>5265.79</v>
      </c>
      <c r="E18" s="5">
        <v>-335.86</v>
      </c>
      <c r="F18" s="10">
        <f t="shared" si="0"/>
        <v>0.46423256634047427</v>
      </c>
    </row>
    <row r="19" spans="1:7" ht="15.75" x14ac:dyDescent="0.25">
      <c r="A19" s="4" t="s">
        <v>18</v>
      </c>
      <c r="B19" s="5">
        <v>3574</v>
      </c>
      <c r="C19" s="5">
        <v>1408.81</v>
      </c>
      <c r="D19" s="5">
        <v>1782.27</v>
      </c>
      <c r="E19" s="5">
        <v>373.46</v>
      </c>
      <c r="F19" s="10">
        <f t="shared" si="0"/>
        <v>0.49867655288192503</v>
      </c>
    </row>
    <row r="20" spans="1:7" ht="15.75" x14ac:dyDescent="0.25">
      <c r="A20" s="4" t="s">
        <v>19</v>
      </c>
      <c r="B20" s="5">
        <v>46</v>
      </c>
      <c r="C20" s="5">
        <v>893.49</v>
      </c>
      <c r="D20" s="5">
        <v>268.27999999999997</v>
      </c>
      <c r="E20" s="5">
        <v>-625.21</v>
      </c>
      <c r="F20" s="10">
        <f t="shared" si="0"/>
        <v>5.8321739130434773</v>
      </c>
    </row>
    <row r="21" spans="1:7" ht="15.75" x14ac:dyDescent="0.25">
      <c r="A21" s="3" t="s">
        <v>4</v>
      </c>
      <c r="B21" s="7">
        <v>765239.10999999987</v>
      </c>
      <c r="C21" s="7">
        <v>104262.79000000001</v>
      </c>
      <c r="D21" s="7">
        <v>153064.99000000002</v>
      </c>
      <c r="E21" s="7">
        <v>46363.85</v>
      </c>
      <c r="F21" s="8">
        <f t="shared" si="0"/>
        <v>0.20002243481779186</v>
      </c>
    </row>
    <row r="22" spans="1:7" ht="15.75" x14ac:dyDescent="0.25">
      <c r="A22" s="3" t="s">
        <v>20</v>
      </c>
      <c r="B22" s="9">
        <f>B21+B7</f>
        <v>1376239.1099999999</v>
      </c>
      <c r="C22" s="9">
        <f t="shared" ref="C22:E22" si="1">C21+C7</f>
        <v>241882.89</v>
      </c>
      <c r="D22" s="9">
        <f t="shared" si="1"/>
        <v>296673.46000000002</v>
      </c>
      <c r="E22" s="9">
        <f t="shared" si="1"/>
        <v>52352.22</v>
      </c>
      <c r="F22" s="8">
        <f t="shared" si="0"/>
        <v>0.21556825252553682</v>
      </c>
    </row>
    <row r="23" spans="1:7" ht="15.75" x14ac:dyDescent="0.25">
      <c r="A23" s="14" t="s">
        <v>26</v>
      </c>
      <c r="B23" s="15"/>
      <c r="C23" s="19"/>
      <c r="D23" s="20"/>
      <c r="E23" s="23"/>
      <c r="F23" s="23"/>
      <c r="G23" s="21"/>
    </row>
    <row r="24" spans="1:7" ht="15.75" x14ac:dyDescent="0.25">
      <c r="A24" s="14" t="s">
        <v>27</v>
      </c>
      <c r="B24" s="15">
        <f>B26+B27+B28+B29+B30+B25</f>
        <v>121208.7</v>
      </c>
      <c r="C24" s="15">
        <f>C26+C27+C28+C29+C30+C25</f>
        <v>20460.23</v>
      </c>
      <c r="D24" s="20">
        <f>D26+D27+D28+D29+D30+D25</f>
        <v>19952.7</v>
      </c>
      <c r="E24" s="23">
        <f>D24-C24</f>
        <v>-507.52999999999884</v>
      </c>
      <c r="F24" s="23">
        <f>D24/B24*100</f>
        <v>16.461442124203955</v>
      </c>
      <c r="G24" s="21"/>
    </row>
    <row r="25" spans="1:7" ht="47.25" x14ac:dyDescent="0.25">
      <c r="A25" s="16" t="s">
        <v>36</v>
      </c>
      <c r="B25" s="17">
        <v>7611</v>
      </c>
      <c r="C25" s="23">
        <v>1618.69</v>
      </c>
      <c r="D25" s="22">
        <v>1701</v>
      </c>
      <c r="E25" s="23">
        <f t="shared" ref="E25:E64" si="2">D25-C25</f>
        <v>82.309999999999945</v>
      </c>
      <c r="F25" s="23">
        <f t="shared" ref="F25:F64" si="3">D25/B25*100</f>
        <v>22.349231375640521</v>
      </c>
      <c r="G25" s="21"/>
    </row>
    <row r="26" spans="1:7" ht="47.25" x14ac:dyDescent="0.25">
      <c r="A26" s="16" t="s">
        <v>37</v>
      </c>
      <c r="B26" s="17">
        <v>2961</v>
      </c>
      <c r="C26" s="23">
        <v>625.85</v>
      </c>
      <c r="D26" s="22">
        <v>629.70000000000005</v>
      </c>
      <c r="E26" s="23">
        <f t="shared" si="2"/>
        <v>3.8500000000000227</v>
      </c>
      <c r="F26" s="23">
        <f t="shared" si="3"/>
        <v>21.266464032421482</v>
      </c>
      <c r="G26" s="21"/>
    </row>
    <row r="27" spans="1:7" ht="63" x14ac:dyDescent="0.25">
      <c r="A27" s="16" t="s">
        <v>38</v>
      </c>
      <c r="B27" s="17">
        <v>94933.5</v>
      </c>
      <c r="C27" s="23">
        <v>14584.95</v>
      </c>
      <c r="D27" s="22">
        <v>15268.5</v>
      </c>
      <c r="E27" s="23">
        <f t="shared" si="2"/>
        <v>683.54999999999927</v>
      </c>
      <c r="F27" s="23">
        <f t="shared" si="3"/>
        <v>16.083363617690278</v>
      </c>
      <c r="G27" s="21"/>
    </row>
    <row r="28" spans="1:7" ht="15.75" x14ac:dyDescent="0.25">
      <c r="A28" s="16" t="s">
        <v>39</v>
      </c>
      <c r="B28" s="17">
        <v>3120</v>
      </c>
      <c r="C28" s="23">
        <v>0</v>
      </c>
      <c r="D28" s="22"/>
      <c r="E28" s="23">
        <f t="shared" si="2"/>
        <v>0</v>
      </c>
      <c r="F28" s="23">
        <f t="shared" si="3"/>
        <v>0</v>
      </c>
      <c r="G28" s="21"/>
    </row>
    <row r="29" spans="1:7" ht="15.75" x14ac:dyDescent="0.25">
      <c r="A29" s="16" t="s">
        <v>40</v>
      </c>
      <c r="B29" s="17">
        <v>600</v>
      </c>
      <c r="C29" s="23">
        <v>0</v>
      </c>
      <c r="D29" s="22"/>
      <c r="E29" s="23">
        <f t="shared" si="2"/>
        <v>0</v>
      </c>
      <c r="F29" s="23">
        <f t="shared" si="3"/>
        <v>0</v>
      </c>
      <c r="G29" s="21"/>
    </row>
    <row r="30" spans="1:7" ht="15.75" x14ac:dyDescent="0.25">
      <c r="A30" s="16" t="s">
        <v>41</v>
      </c>
      <c r="B30" s="17">
        <v>11983.2</v>
      </c>
      <c r="C30" s="23">
        <v>3630.74</v>
      </c>
      <c r="D30" s="22">
        <v>2353.5</v>
      </c>
      <c r="E30" s="23">
        <f t="shared" si="2"/>
        <v>-1277.2399999999998</v>
      </c>
      <c r="F30" s="23">
        <f t="shared" si="3"/>
        <v>19.639995994392148</v>
      </c>
      <c r="G30" s="21"/>
    </row>
    <row r="31" spans="1:7" ht="15.75" x14ac:dyDescent="0.25">
      <c r="A31" s="14" t="s">
        <v>28</v>
      </c>
      <c r="B31" s="15">
        <f>B32</f>
        <v>1579.2</v>
      </c>
      <c r="C31" s="15">
        <f>C32</f>
        <v>166.32</v>
      </c>
      <c r="D31" s="20">
        <f>D32</f>
        <v>192.2</v>
      </c>
      <c r="E31" s="23">
        <f t="shared" si="2"/>
        <v>25.879999999999995</v>
      </c>
      <c r="F31" s="23">
        <f t="shared" si="3"/>
        <v>12.170719351570414</v>
      </c>
      <c r="G31" s="21"/>
    </row>
    <row r="32" spans="1:7" ht="15.75" x14ac:dyDescent="0.25">
      <c r="A32" s="16" t="s">
        <v>42</v>
      </c>
      <c r="B32" s="17">
        <v>1579.2</v>
      </c>
      <c r="C32" s="23">
        <v>166.32</v>
      </c>
      <c r="D32" s="22">
        <v>192.2</v>
      </c>
      <c r="E32" s="23">
        <f t="shared" si="2"/>
        <v>25.879999999999995</v>
      </c>
      <c r="F32" s="23">
        <f t="shared" si="3"/>
        <v>12.170719351570414</v>
      </c>
      <c r="G32" s="21"/>
    </row>
    <row r="33" spans="1:7" ht="31.5" x14ac:dyDescent="0.25">
      <c r="A33" s="14" t="s">
        <v>29</v>
      </c>
      <c r="B33" s="15">
        <f>B34+B35</f>
        <v>14097</v>
      </c>
      <c r="C33" s="15">
        <f>C34+C35</f>
        <v>1869.3200000000002</v>
      </c>
      <c r="D33" s="20">
        <f>D34+D35</f>
        <v>2111</v>
      </c>
      <c r="E33" s="23">
        <f t="shared" si="2"/>
        <v>241.67999999999984</v>
      </c>
      <c r="F33" s="23">
        <f t="shared" si="3"/>
        <v>14.974817337022062</v>
      </c>
      <c r="G33" s="21"/>
    </row>
    <row r="34" spans="1:7" ht="47.25" x14ac:dyDescent="0.25">
      <c r="A34" s="16" t="s">
        <v>43</v>
      </c>
      <c r="B34" s="17">
        <v>5774</v>
      </c>
      <c r="C34" s="23">
        <v>424.41</v>
      </c>
      <c r="D34" s="22">
        <v>466.8</v>
      </c>
      <c r="E34" s="23">
        <f t="shared" si="2"/>
        <v>42.389999999999986</v>
      </c>
      <c r="F34" s="23">
        <f t="shared" si="3"/>
        <v>8.084516799445792</v>
      </c>
      <c r="G34" s="21"/>
    </row>
    <row r="35" spans="1:7" ht="15.75" x14ac:dyDescent="0.25">
      <c r="A35" s="16" t="s">
        <v>44</v>
      </c>
      <c r="B35" s="17">
        <v>8323</v>
      </c>
      <c r="C35" s="23">
        <v>1444.91</v>
      </c>
      <c r="D35" s="22">
        <v>1644.2</v>
      </c>
      <c r="E35" s="23">
        <f t="shared" si="2"/>
        <v>199.28999999999996</v>
      </c>
      <c r="F35" s="23">
        <f t="shared" si="3"/>
        <v>19.754896071128201</v>
      </c>
      <c r="G35" s="21"/>
    </row>
    <row r="36" spans="1:7" ht="15.75" x14ac:dyDescent="0.25">
      <c r="A36" s="14" t="s">
        <v>30</v>
      </c>
      <c r="B36" s="15">
        <f>B37+B38+B39+B40</f>
        <v>120698.59999999999</v>
      </c>
      <c r="C36" s="15">
        <f>C37+C38+C39+C40</f>
        <v>11085.779999999999</v>
      </c>
      <c r="D36" s="20">
        <f>D37+D38+D39+D40</f>
        <v>19504.2</v>
      </c>
      <c r="E36" s="23">
        <f t="shared" si="2"/>
        <v>8418.4200000000019</v>
      </c>
      <c r="F36" s="23">
        <f t="shared" si="3"/>
        <v>16.159425212885655</v>
      </c>
      <c r="G36" s="21"/>
    </row>
    <row r="37" spans="1:7" ht="15.75" x14ac:dyDescent="0.25">
      <c r="A37" s="16" t="s">
        <v>45</v>
      </c>
      <c r="B37" s="17">
        <v>23187.599999999999</v>
      </c>
      <c r="C37" s="23">
        <v>710.55</v>
      </c>
      <c r="D37" s="22">
        <v>3762</v>
      </c>
      <c r="E37" s="23">
        <f t="shared" si="2"/>
        <v>3051.45</v>
      </c>
      <c r="F37" s="23">
        <f t="shared" si="3"/>
        <v>16.224188790560472</v>
      </c>
      <c r="G37" s="21"/>
    </row>
    <row r="38" spans="1:7" ht="15.75" x14ac:dyDescent="0.25">
      <c r="A38" s="16" t="s">
        <v>46</v>
      </c>
      <c r="B38" s="17">
        <v>270</v>
      </c>
      <c r="C38" s="23">
        <v>0</v>
      </c>
      <c r="D38" s="22"/>
      <c r="E38" s="23">
        <f t="shared" si="2"/>
        <v>0</v>
      </c>
      <c r="F38" s="23">
        <f t="shared" si="3"/>
        <v>0</v>
      </c>
      <c r="G38" s="21"/>
    </row>
    <row r="39" spans="1:7" ht="15.75" x14ac:dyDescent="0.25">
      <c r="A39" s="16" t="s">
        <v>47</v>
      </c>
      <c r="B39" s="17">
        <f>111608.3-18376</f>
        <v>93232.3</v>
      </c>
      <c r="C39" s="23">
        <v>10375.23</v>
      </c>
      <c r="D39" s="22">
        <f>17041.7-1883.7</f>
        <v>15158</v>
      </c>
      <c r="E39" s="23">
        <f t="shared" si="2"/>
        <v>4782.7700000000004</v>
      </c>
      <c r="F39" s="23">
        <f t="shared" si="3"/>
        <v>16.258313910522425</v>
      </c>
      <c r="G39" s="21"/>
    </row>
    <row r="40" spans="1:7" ht="15.75" x14ac:dyDescent="0.25">
      <c r="A40" s="16" t="s">
        <v>48</v>
      </c>
      <c r="B40" s="17">
        <v>4008.7</v>
      </c>
      <c r="C40" s="23">
        <v>0</v>
      </c>
      <c r="D40" s="22">
        <v>584.20000000000005</v>
      </c>
      <c r="E40" s="23">
        <f t="shared" si="2"/>
        <v>584.20000000000005</v>
      </c>
      <c r="F40" s="23">
        <f t="shared" si="3"/>
        <v>14.573303065831816</v>
      </c>
      <c r="G40" s="21"/>
    </row>
    <row r="41" spans="1:7" ht="15.75" x14ac:dyDescent="0.25">
      <c r="A41" s="14" t="s">
        <v>31</v>
      </c>
      <c r="B41" s="15">
        <f>B42+B43+B44+B45</f>
        <v>131663.79999999999</v>
      </c>
      <c r="C41" s="15">
        <f>C42+C43+C44+C45</f>
        <v>10898.82</v>
      </c>
      <c r="D41" s="20">
        <f>D42+D43+D44+D45</f>
        <v>13294.4</v>
      </c>
      <c r="E41" s="23">
        <f t="shared" si="2"/>
        <v>2395.58</v>
      </c>
      <c r="F41" s="23">
        <f t="shared" si="3"/>
        <v>10.097232496707525</v>
      </c>
      <c r="G41" s="21"/>
    </row>
    <row r="42" spans="1:7" ht="15.75" x14ac:dyDescent="0.25">
      <c r="A42" s="16" t="s">
        <v>49</v>
      </c>
      <c r="B42" s="17">
        <v>7216.1</v>
      </c>
      <c r="C42" s="23">
        <v>143.68</v>
      </c>
      <c r="D42" s="22">
        <v>552.4</v>
      </c>
      <c r="E42" s="23">
        <f t="shared" si="2"/>
        <v>408.71999999999997</v>
      </c>
      <c r="F42" s="23">
        <f t="shared" si="3"/>
        <v>7.6551045578636652</v>
      </c>
      <c r="G42" s="21"/>
    </row>
    <row r="43" spans="1:7" ht="15.75" x14ac:dyDescent="0.25">
      <c r="A43" s="16" t="s">
        <v>50</v>
      </c>
      <c r="B43" s="17">
        <v>58536.1</v>
      </c>
      <c r="C43" s="23">
        <v>633.23</v>
      </c>
      <c r="D43" s="22">
        <v>1235</v>
      </c>
      <c r="E43" s="23">
        <f t="shared" si="2"/>
        <v>601.77</v>
      </c>
      <c r="F43" s="23">
        <f t="shared" si="3"/>
        <v>2.1098091605009559</v>
      </c>
      <c r="G43" s="21"/>
    </row>
    <row r="44" spans="1:7" ht="15.75" x14ac:dyDescent="0.25">
      <c r="A44" s="16" t="s">
        <v>51</v>
      </c>
      <c r="B44" s="17">
        <f>76255.9-10472</f>
        <v>65783.899999999994</v>
      </c>
      <c r="C44" s="23">
        <v>10121.91</v>
      </c>
      <c r="D44" s="22">
        <f>12875-1368</f>
        <v>11507</v>
      </c>
      <c r="E44" s="23">
        <f t="shared" si="2"/>
        <v>1385.0900000000001</v>
      </c>
      <c r="F44" s="23">
        <f t="shared" si="3"/>
        <v>17.492121932570129</v>
      </c>
      <c r="G44" s="21"/>
    </row>
    <row r="45" spans="1:7" ht="31.5" x14ac:dyDescent="0.25">
      <c r="A45" s="16" t="s">
        <v>52</v>
      </c>
      <c r="B45" s="17">
        <v>127.7</v>
      </c>
      <c r="C45" s="23">
        <v>0</v>
      </c>
      <c r="D45" s="22"/>
      <c r="E45" s="23">
        <f t="shared" si="2"/>
        <v>0</v>
      </c>
      <c r="F45" s="23">
        <f t="shared" si="3"/>
        <v>0</v>
      </c>
      <c r="G45" s="21"/>
    </row>
    <row r="46" spans="1:7" ht="15.75" x14ac:dyDescent="0.25">
      <c r="A46" s="14" t="s">
        <v>32</v>
      </c>
      <c r="B46" s="15">
        <f>B47+B48+B49+B50+B51</f>
        <v>865569.5</v>
      </c>
      <c r="C46" s="15">
        <f>C47+C48+C49+C50+C51</f>
        <v>194625.92000000001</v>
      </c>
      <c r="D46" s="20">
        <f>D47+D48+D49+D50+D51</f>
        <v>173844.19999999998</v>
      </c>
      <c r="E46" s="23">
        <f t="shared" si="2"/>
        <v>-20781.72000000003</v>
      </c>
      <c r="F46" s="23">
        <f t="shared" si="3"/>
        <v>20.084372196571156</v>
      </c>
      <c r="G46" s="21"/>
    </row>
    <row r="47" spans="1:7" ht="15.75" x14ac:dyDescent="0.25">
      <c r="A47" s="16" t="s">
        <v>53</v>
      </c>
      <c r="B47" s="17">
        <v>288266.7</v>
      </c>
      <c r="C47" s="23">
        <v>61110.46</v>
      </c>
      <c r="D47" s="22">
        <v>52844.7</v>
      </c>
      <c r="E47" s="23">
        <f t="shared" si="2"/>
        <v>-8265.760000000002</v>
      </c>
      <c r="F47" s="23">
        <f t="shared" si="3"/>
        <v>18.331878083732875</v>
      </c>
      <c r="G47" s="21"/>
    </row>
    <row r="48" spans="1:7" ht="15.75" x14ac:dyDescent="0.25">
      <c r="A48" s="16" t="s">
        <v>54</v>
      </c>
      <c r="B48" s="17">
        <v>518804.2</v>
      </c>
      <c r="C48" s="23">
        <v>127326.05</v>
      </c>
      <c r="D48" s="22">
        <v>114419.1</v>
      </c>
      <c r="E48" s="23">
        <f t="shared" si="2"/>
        <v>-12906.949999999997</v>
      </c>
      <c r="F48" s="23">
        <f t="shared" si="3"/>
        <v>22.054389690754238</v>
      </c>
      <c r="G48" s="21"/>
    </row>
    <row r="49" spans="1:7" ht="31.5" x14ac:dyDescent="0.25">
      <c r="A49" s="16" t="s">
        <v>55</v>
      </c>
      <c r="B49" s="17">
        <v>500</v>
      </c>
      <c r="C49" s="23">
        <v>98.54</v>
      </c>
      <c r="D49" s="22">
        <v>55.3</v>
      </c>
      <c r="E49" s="23">
        <f t="shared" si="2"/>
        <v>-43.240000000000009</v>
      </c>
      <c r="F49" s="23">
        <f t="shared" si="3"/>
        <v>11.059999999999999</v>
      </c>
      <c r="G49" s="21"/>
    </row>
    <row r="50" spans="1:7" ht="15.75" x14ac:dyDescent="0.25">
      <c r="A50" s="16" t="s">
        <v>56</v>
      </c>
      <c r="B50" s="17">
        <v>32576.6</v>
      </c>
      <c r="C50" s="23">
        <v>2423.1</v>
      </c>
      <c r="D50" s="22">
        <v>2408</v>
      </c>
      <c r="E50" s="23">
        <f t="shared" si="2"/>
        <v>-15.099999999999909</v>
      </c>
      <c r="F50" s="23">
        <f t="shared" si="3"/>
        <v>7.3918088443852339</v>
      </c>
      <c r="G50" s="21"/>
    </row>
    <row r="51" spans="1:7" ht="15.75" x14ac:dyDescent="0.25">
      <c r="A51" s="18" t="s">
        <v>57</v>
      </c>
      <c r="B51" s="17">
        <v>25422</v>
      </c>
      <c r="C51" s="23">
        <v>3667.77</v>
      </c>
      <c r="D51" s="22">
        <v>4117.1000000000004</v>
      </c>
      <c r="E51" s="23">
        <f t="shared" si="2"/>
        <v>449.33000000000038</v>
      </c>
      <c r="F51" s="23">
        <f t="shared" si="3"/>
        <v>16.195027928565811</v>
      </c>
      <c r="G51" s="21"/>
    </row>
    <row r="52" spans="1:7" ht="15.75" x14ac:dyDescent="0.25">
      <c r="A52" s="14" t="s">
        <v>58</v>
      </c>
      <c r="B52" s="15">
        <f>B53+B54</f>
        <v>75321</v>
      </c>
      <c r="C52" s="15">
        <f>C53+C54</f>
        <v>18174.18</v>
      </c>
      <c r="D52" s="20">
        <f>D53+D54</f>
        <v>17630.199999999997</v>
      </c>
      <c r="E52" s="23">
        <f t="shared" si="2"/>
        <v>-543.9800000000032</v>
      </c>
      <c r="F52" s="23">
        <f t="shared" si="3"/>
        <v>23.406752432920431</v>
      </c>
      <c r="G52" s="21"/>
    </row>
    <row r="53" spans="1:7" ht="15.75" x14ac:dyDescent="0.25">
      <c r="A53" s="16" t="s">
        <v>59</v>
      </c>
      <c r="B53" s="17">
        <v>74811</v>
      </c>
      <c r="C53" s="23">
        <v>17758.29</v>
      </c>
      <c r="D53" s="22">
        <v>17623.599999999999</v>
      </c>
      <c r="E53" s="23">
        <f t="shared" si="2"/>
        <v>-134.69000000000233</v>
      </c>
      <c r="F53" s="23">
        <f t="shared" si="3"/>
        <v>23.557498228870084</v>
      </c>
      <c r="G53" s="21"/>
    </row>
    <row r="54" spans="1:7" ht="31.5" x14ac:dyDescent="0.25">
      <c r="A54" s="16" t="s">
        <v>60</v>
      </c>
      <c r="B54" s="17">
        <v>510</v>
      </c>
      <c r="C54" s="23">
        <v>415.89</v>
      </c>
      <c r="D54" s="22">
        <v>6.6</v>
      </c>
      <c r="E54" s="23">
        <f t="shared" si="2"/>
        <v>-409.28999999999996</v>
      </c>
      <c r="F54" s="23">
        <f t="shared" si="3"/>
        <v>1.2941176470588236</v>
      </c>
      <c r="G54" s="21"/>
    </row>
    <row r="55" spans="1:7" ht="15.75" x14ac:dyDescent="0.25">
      <c r="A55" s="14" t="s">
        <v>34</v>
      </c>
      <c r="B55" s="15">
        <f>B56+B57+B58</f>
        <v>69275.199999999997</v>
      </c>
      <c r="C55" s="15">
        <f>C56+C57+C58</f>
        <v>9551.07</v>
      </c>
      <c r="D55" s="20">
        <f>D56+D57+D58</f>
        <v>9963.0999999999985</v>
      </c>
      <c r="E55" s="23">
        <f t="shared" si="2"/>
        <v>412.02999999999884</v>
      </c>
      <c r="F55" s="23">
        <f t="shared" si="3"/>
        <v>14.381914451347665</v>
      </c>
      <c r="G55" s="21"/>
    </row>
    <row r="56" spans="1:7" ht="15.75" x14ac:dyDescent="0.25">
      <c r="A56" s="16" t="s">
        <v>61</v>
      </c>
      <c r="B56" s="17">
        <v>360</v>
      </c>
      <c r="C56" s="23">
        <v>67.150000000000006</v>
      </c>
      <c r="D56" s="22">
        <v>40</v>
      </c>
      <c r="E56" s="23">
        <f t="shared" si="2"/>
        <v>-27.150000000000006</v>
      </c>
      <c r="F56" s="23">
        <f t="shared" si="3"/>
        <v>11.111111111111111</v>
      </c>
      <c r="G56" s="21"/>
    </row>
    <row r="57" spans="1:7" ht="15.75" x14ac:dyDescent="0.25">
      <c r="A57" s="16" t="s">
        <v>62</v>
      </c>
      <c r="B57" s="17">
        <v>10095.799999999999</v>
      </c>
      <c r="C57" s="23">
        <v>1651.84</v>
      </c>
      <c r="D57" s="22">
        <v>1628.8</v>
      </c>
      <c r="E57" s="23">
        <f t="shared" si="2"/>
        <v>-23.039999999999964</v>
      </c>
      <c r="F57" s="23">
        <f t="shared" si="3"/>
        <v>16.133441629192337</v>
      </c>
      <c r="G57" s="21"/>
    </row>
    <row r="58" spans="1:7" ht="15.75" x14ac:dyDescent="0.25">
      <c r="A58" s="16" t="s">
        <v>63</v>
      </c>
      <c r="B58" s="17">
        <v>58819.4</v>
      </c>
      <c r="C58" s="23">
        <v>7832.08</v>
      </c>
      <c r="D58" s="22">
        <v>8294.2999999999993</v>
      </c>
      <c r="E58" s="23">
        <f t="shared" si="2"/>
        <v>462.21999999999935</v>
      </c>
      <c r="F58" s="23">
        <f t="shared" si="3"/>
        <v>14.101299911253767</v>
      </c>
      <c r="G58" s="21"/>
    </row>
    <row r="59" spans="1:7" ht="15.75" x14ac:dyDescent="0.25">
      <c r="A59" s="14" t="s">
        <v>33</v>
      </c>
      <c r="B59" s="15">
        <f>B60</f>
        <v>20174</v>
      </c>
      <c r="C59" s="15">
        <f>C60</f>
        <v>4412.3599999999997</v>
      </c>
      <c r="D59" s="20">
        <f>D60</f>
        <v>4940.6000000000004</v>
      </c>
      <c r="E59" s="23">
        <f t="shared" si="2"/>
        <v>528.24000000000069</v>
      </c>
      <c r="F59" s="23">
        <f t="shared" si="3"/>
        <v>24.489937543372658</v>
      </c>
      <c r="G59" s="21"/>
    </row>
    <row r="60" spans="1:7" ht="15.75" x14ac:dyDescent="0.25">
      <c r="A60" s="16" t="s">
        <v>64</v>
      </c>
      <c r="B60" s="17">
        <v>20174</v>
      </c>
      <c r="C60" s="23">
        <v>4412.3599999999997</v>
      </c>
      <c r="D60" s="22">
        <v>4940.6000000000004</v>
      </c>
      <c r="E60" s="23">
        <f t="shared" si="2"/>
        <v>528.24000000000069</v>
      </c>
      <c r="F60" s="23">
        <f t="shared" si="3"/>
        <v>24.489937543372658</v>
      </c>
      <c r="G60" s="21"/>
    </row>
    <row r="61" spans="1:7" ht="15.75" x14ac:dyDescent="0.25">
      <c r="A61" s="14" t="s">
        <v>65</v>
      </c>
      <c r="B61" s="15">
        <f>B62+B63</f>
        <v>2292.4</v>
      </c>
      <c r="C61" s="15">
        <f>C62+C63</f>
        <v>535.88</v>
      </c>
      <c r="D61" s="20">
        <f>D62+D63</f>
        <v>517</v>
      </c>
      <c r="E61" s="23">
        <f t="shared" si="2"/>
        <v>-18.879999999999995</v>
      </c>
      <c r="F61" s="23">
        <f t="shared" si="3"/>
        <v>22.552783109404988</v>
      </c>
      <c r="G61" s="21"/>
    </row>
    <row r="62" spans="1:7" ht="15.75" x14ac:dyDescent="0.25">
      <c r="A62" s="16" t="s">
        <v>66</v>
      </c>
      <c r="B62" s="17">
        <v>1230</v>
      </c>
      <c r="C62" s="23">
        <v>233</v>
      </c>
      <c r="D62" s="22">
        <v>200</v>
      </c>
      <c r="E62" s="23">
        <f t="shared" si="2"/>
        <v>-33</v>
      </c>
      <c r="F62" s="23">
        <f t="shared" si="3"/>
        <v>16.260162601626014</v>
      </c>
      <c r="G62" s="21"/>
    </row>
    <row r="63" spans="1:7" ht="15.75" x14ac:dyDescent="0.25">
      <c r="A63" s="16" t="s">
        <v>67</v>
      </c>
      <c r="B63" s="17">
        <v>1062.4000000000001</v>
      </c>
      <c r="C63" s="23">
        <v>302.88</v>
      </c>
      <c r="D63" s="22">
        <v>317</v>
      </c>
      <c r="E63" s="23">
        <f t="shared" si="2"/>
        <v>14.120000000000005</v>
      </c>
      <c r="F63" s="23">
        <f t="shared" si="3"/>
        <v>29.838102409638552</v>
      </c>
      <c r="G63" s="21"/>
    </row>
    <row r="64" spans="1:7" ht="15.75" x14ac:dyDescent="0.25">
      <c r="A64" s="14" t="s">
        <v>35</v>
      </c>
      <c r="B64" s="15">
        <f>B24+B31+B33+B36+B41+B46+B52+B55+B59+B61</f>
        <v>1421879.4</v>
      </c>
      <c r="C64" s="19">
        <f>C55+C61+C59+C52+C46+C41+C36+C33+C31+C24</f>
        <v>271779.88</v>
      </c>
      <c r="D64" s="20">
        <f>D24+D31+D33+D36+D41+D46+D52+D55+D59+D61</f>
        <v>261949.59999999998</v>
      </c>
      <c r="E64" s="23">
        <f t="shared" si="2"/>
        <v>-9830.2800000000279</v>
      </c>
      <c r="F64" s="23">
        <f t="shared" si="3"/>
        <v>18.422772001619826</v>
      </c>
      <c r="G64" s="21"/>
    </row>
    <row r="65" spans="3:7" ht="15" x14ac:dyDescent="0.25">
      <c r="C65" s="21"/>
      <c r="D65" s="21"/>
      <c r="E65" s="21"/>
      <c r="F65" s="21"/>
      <c r="G65" s="21"/>
    </row>
  </sheetData>
  <mergeCells count="2">
    <mergeCell ref="A1:F1"/>
    <mergeCell ref="A2:F2"/>
  </mergeCell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2016-11-29T09:47:40Z</cp:lastPrinted>
  <dcterms:created xsi:type="dcterms:W3CDTF">2016-11-29T05:17:13Z</dcterms:created>
  <dcterms:modified xsi:type="dcterms:W3CDTF">2016-11-29T09:47:41Z</dcterms:modified>
</cp:coreProperties>
</file>