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ocuments\NetSpeakerphone\Received Files\Ольга\"/>
    </mc:Choice>
  </mc:AlternateContent>
  <bookViews>
    <workbookView xWindow="0" yWindow="0" windowWidth="20205" windowHeight="10920"/>
  </bookViews>
  <sheets>
    <sheet name="Лист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44" i="1"/>
  <c r="C65" i="1"/>
  <c r="C62" i="1"/>
  <c r="C59" i="1"/>
  <c r="C57" i="1"/>
  <c r="C53" i="1"/>
  <c r="E52" i="1"/>
  <c r="C39" i="1"/>
  <c r="C34" i="1"/>
  <c r="C32" i="1"/>
  <c r="C30" i="1"/>
  <c r="C24" i="1"/>
  <c r="E65" i="1"/>
  <c r="F65" i="1"/>
  <c r="E64" i="1"/>
  <c r="F64" i="1"/>
  <c r="E63" i="1"/>
  <c r="F63" i="1"/>
  <c r="E62" i="1"/>
  <c r="F62" i="1"/>
  <c r="E61" i="1"/>
  <c r="F61" i="1"/>
  <c r="E60" i="1"/>
  <c r="F60" i="1"/>
  <c r="E59" i="1"/>
  <c r="F59" i="1"/>
  <c r="E58" i="1"/>
  <c r="F58" i="1"/>
  <c r="E57" i="1"/>
  <c r="F57" i="1"/>
  <c r="E56" i="1"/>
  <c r="F56" i="1"/>
  <c r="E55" i="1"/>
  <c r="F55" i="1"/>
  <c r="E54" i="1"/>
  <c r="F54" i="1"/>
  <c r="E53" i="1"/>
  <c r="F53" i="1"/>
  <c r="E51" i="1"/>
  <c r="F51" i="1"/>
  <c r="E50" i="1"/>
  <c r="F50" i="1"/>
  <c r="E49" i="1"/>
  <c r="F49" i="1"/>
  <c r="E48" i="1"/>
  <c r="F48" i="1"/>
  <c r="E47" i="1"/>
  <c r="F47" i="1"/>
  <c r="E46" i="1"/>
  <c r="F46" i="1"/>
  <c r="E45" i="1"/>
  <c r="F45" i="1"/>
  <c r="E44" i="1"/>
  <c r="F44" i="1"/>
  <c r="E43" i="1"/>
  <c r="F43" i="1"/>
  <c r="E42" i="1"/>
  <c r="F42" i="1"/>
  <c r="E41" i="1"/>
  <c r="F41" i="1"/>
  <c r="E40" i="1"/>
  <c r="F40" i="1"/>
  <c r="E39" i="1"/>
  <c r="F39" i="1"/>
  <c r="E38" i="1"/>
  <c r="F38" i="1"/>
  <c r="E37" i="1"/>
  <c r="F37" i="1"/>
  <c r="E36" i="1"/>
  <c r="F36" i="1"/>
  <c r="E35" i="1"/>
  <c r="F35" i="1"/>
  <c r="E34" i="1"/>
  <c r="F34" i="1"/>
  <c r="E33" i="1"/>
  <c r="F33" i="1"/>
  <c r="E32" i="1"/>
  <c r="F32" i="1"/>
  <c r="E31" i="1"/>
  <c r="F31" i="1"/>
  <c r="E30" i="1"/>
  <c r="F30" i="1"/>
  <c r="E29" i="1"/>
  <c r="F29" i="1"/>
  <c r="E28" i="1"/>
  <c r="F28" i="1"/>
  <c r="E27" i="1"/>
  <c r="F27" i="1"/>
  <c r="E26" i="1"/>
  <c r="F26" i="1"/>
  <c r="E25" i="1"/>
  <c r="F25" i="1"/>
  <c r="E24" i="1"/>
  <c r="F24" i="1"/>
  <c r="D24" i="1"/>
  <c r="D30" i="1"/>
  <c r="D32" i="1"/>
  <c r="D34" i="1"/>
  <c r="D39" i="1"/>
  <c r="D44" i="1"/>
  <c r="D50" i="1"/>
  <c r="D53" i="1"/>
  <c r="D57" i="1"/>
  <c r="D59" i="1"/>
  <c r="D62" i="1"/>
  <c r="D65" i="1"/>
  <c r="B24" i="1"/>
  <c r="B30" i="1"/>
  <c r="B32" i="1"/>
  <c r="B34" i="1"/>
  <c r="B39" i="1"/>
  <c r="B44" i="1"/>
  <c r="B50" i="1"/>
  <c r="B53" i="1"/>
  <c r="B57" i="1"/>
  <c r="B59" i="1"/>
  <c r="B62" i="1"/>
  <c r="B65" i="1"/>
</calcChain>
</file>

<file path=xl/sharedStrings.xml><?xml version="1.0" encoding="utf-8"?>
<sst xmlns="http://schemas.openxmlformats.org/spreadsheetml/2006/main" count="68" uniqueCount="68">
  <si>
    <t>Ед.Изм.: тыс.руб.</t>
  </si>
  <si>
    <t>Вид дохода</t>
  </si>
  <si>
    <t>Уточненный план на  год</t>
  </si>
  <si>
    <t>Отклонение от прошлого года</t>
  </si>
  <si>
    <t>НАЛОГОВЫЕ И НЕНАЛОГОВЫЕ ДОХОДЫ</t>
  </si>
  <si>
    <t>БЕЗВОЗМЕЗДНЫЕ ПОСТУПЛЕНИЯ</t>
  </si>
  <si>
    <t>% испол-я плана</t>
  </si>
  <si>
    <t>Налог на доходы физических лиц</t>
  </si>
  <si>
    <t>Акцизи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</si>
  <si>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</si>
  <si>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</si>
  <si>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</si>
  <si>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</si>
  <si>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</si>
  <si>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</si>
  <si>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</si>
  <si>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</si>
  <si>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</si>
  <si>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</si>
  <si>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</si>
  <si>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ИТОГО доходов</t>
  </si>
  <si>
    <t>Анализ исполнения бюджета муниципального района Мелеузовский район Республики Башкортостан в сравнении с аналогичным периодом прошлого года</t>
  </si>
  <si>
    <t>РАСХОДЫ</t>
  </si>
  <si>
    <t>Общегосударственные вопросы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</si>
  <si>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</si>
  <si>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</si>
  <si>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</si>
  <si>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</si>
  <si>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</si>
  <si>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Национальная оборона</t>
  </si>
  <si>
    <t>0203 - Мобилизационная и вневойсковая подготовка</t>
  </si>
  <si>
    <t>Национальная безопасность и правоохранительная деятельность</t>
  </si>
  <si>
    <t>0309 - 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</si>
  <si>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</si>
  <si>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</si>
  <si>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</si>
  <si>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</si>
  <si>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</si>
  <si>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Жилищно-коммунальное хозяйство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</si>
  <si>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</si>
  <si>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</si>
  <si>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</si>
  <si>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</si>
  <si>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Образование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</si>
  <si>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</si>
  <si>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</si>
  <si>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</si>
  <si>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0707 - Молодежная политика и оздоровление детей</t>
  </si>
  <si>
    <t>0709 - Другие вопросы в области образования</t>
  </si>
  <si>
    <t>Культура, кинемотография</t>
  </si>
  <si>
    <t>0801 - Культура</t>
  </si>
  <si>
    <t>Социальная политика</t>
  </si>
  <si>
    <t>1001 - Пенсионное обеспечение</t>
  </si>
  <si>
    <t>1003 - Социальное обеспечение населения</t>
  </si>
  <si>
    <t>1004 - Охрана семьи и детства</t>
  </si>
  <si>
    <t>Физическая культура и спорт</t>
  </si>
  <si>
    <t>1101 - Физическая культура</t>
  </si>
  <si>
    <t>Средство массовой информации</t>
  </si>
  <si>
    <t>1201 - Телевидение и радиовещание</t>
  </si>
  <si>
    <t>1202 - Периодическая печать и издательства</t>
  </si>
  <si>
    <t>Межбюджетнфе трансферты общего характера бюджетам бюджетной системы Российской Федерации</t>
  </si>
  <si>
    <t>1401 - Дотации на выравнивание бюджетной обеспеченности субъектов Российской Федерации и муниципальных образований</t>
  </si>
  <si>
    <t>1403 - Прочие межбюджетные трансферты общего характера</t>
  </si>
  <si>
    <t>ИТОГО расходов</t>
  </si>
  <si>
    <t>Исполнено за 9 мес. 2015г.</t>
  </si>
  <si>
    <t>Исполнено за 9 мес. 2016г.</t>
  </si>
  <si>
    <t>по состоянию на  1 октября 2016 года</t>
  </si>
  <si>
    <t>0804 - Другие вопросы в области культуры, кинематографии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</si>
</sst>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7" x14ac:knownFonts="1"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2" fillId="0" borderId="1" xfId="0" applyFont="1" applyBorder="1" applyAlignment="1">
      <alignment wrapText="1" shrinkToFit="1"/>
    </xf>
    <xf numFmtId="0" fontId="3" fillId="0" borderId="1" xfId="0" applyFont="1" applyBorder="1" applyAlignment="1">
      <alignment wrapText="1" shrinkToFit="1"/>
    </xf>
    <xf numFmtId="164" fontId="4" fillId="0" borderId="1" xfId="0" applyNumberFormat="1" applyFont="1" applyBorder="1"/>
    <xf numFmtId="165" fontId="4" fillId="0" borderId="1" xfId="1" applyNumberFormat="1" applyFont="1" applyBorder="1"/>
    <xf numFmtId="164" fontId="5" fillId="0" borderId="1" xfId="0" applyNumberFormat="1" applyFont="1" applyBorder="1"/>
    <xf numFmtId="164" fontId="2" fillId="0" borderId="1" xfId="0" applyNumberFormat="1" applyFont="1" applyBorder="1"/>
    <xf numFmtId="165" fontId="2" fillId="0" borderId="1" xfId="1" applyNumberFormat="1" applyFont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wrapText="1" shrinkToFit="1"/>
    </xf>
    <xf numFmtId="164" fontId="5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 shrinkToFit="1"/>
    </xf>
    <xf numFmtId="164" fontId="6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164" fontId="0" fillId="0" borderId="1" xfId="0" applyNumberFormat="1" applyBorder="1"/>
    <xf numFmtId="2" fontId="0" fillId="0" borderId="1" xfId="0" applyNumberForma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48" workbookViewId="0">
      <selection activeCell="C50" sqref="C50"/>
    </sheetView>
  </sheetViews>
  <sheetFormatPr defaultRowHeight="12.75" x14ac:dyDescent="0.2"/>
  <cols>
    <col min="1" max="1" width="72" customWidth="1"/>
    <col min="2" max="2" width="15.83203125" bestFit="1" customWidth="1"/>
    <col min="3" max="3" width="15.6640625" customWidth="1"/>
    <col min="4" max="4" width="14.83203125" customWidth="1"/>
    <col min="5" max="5" width="13" customWidth="1"/>
    <col min="6" max="6" width="12.83203125" customWidth="1"/>
  </cols>
  <sheetData>
    <row r="1" spans="1:6" ht="29.25" customHeight="1" x14ac:dyDescent="0.2">
      <c r="A1" s="11" t="s">
        <v>21</v>
      </c>
      <c r="B1" s="11"/>
      <c r="C1" s="11"/>
      <c r="D1" s="11"/>
      <c r="E1" s="11"/>
      <c r="F1" s="11"/>
    </row>
    <row r="2" spans="1:6" ht="14.25" x14ac:dyDescent="0.2">
      <c r="A2" s="12" t="s">
        <v>66</v>
      </c>
      <c r="B2" s="12"/>
      <c r="C2" s="12"/>
      <c r="D2" s="12"/>
      <c r="E2" s="12"/>
      <c r="F2" s="12"/>
    </row>
    <row r="3" spans="1:6" x14ac:dyDescent="0.2">
      <c r="E3" t="s">
        <v>0</v>
      </c>
    </row>
    <row r="5" spans="1:6" s="1" customFormat="1" ht="38.25" x14ac:dyDescent="0.2">
      <c r="A5" s="2" t="s">
        <v>1</v>
      </c>
      <c r="B5" s="2" t="s">
        <v>2</v>
      </c>
      <c r="C5" s="2" t="s">
        <v>64</v>
      </c>
      <c r="D5" s="2" t="s">
        <v>65</v>
      </c>
      <c r="E5" s="2" t="s">
        <v>3</v>
      </c>
      <c r="F5" s="2" t="s">
        <v>6</v>
      </c>
    </row>
    <row r="6" spans="1:6" ht="15" x14ac:dyDescent="0.25">
      <c r="A6" s="3"/>
      <c r="B6" s="6"/>
      <c r="C6" s="6"/>
      <c r="D6" s="6"/>
      <c r="E6" s="6"/>
      <c r="F6" s="7"/>
    </row>
    <row r="7" spans="1:6" ht="15.75" x14ac:dyDescent="0.25">
      <c r="A7" s="4" t="s">
        <v>4</v>
      </c>
      <c r="B7" s="8">
        <v>487772</v>
      </c>
      <c r="C7" s="8">
        <v>381487.35</v>
      </c>
      <c r="D7" s="8">
        <v>402848.01</v>
      </c>
      <c r="E7" s="6">
        <v>21360.660000000033</v>
      </c>
      <c r="F7" s="7">
        <v>0.82589408576138035</v>
      </c>
    </row>
    <row r="8" spans="1:6" ht="15.75" x14ac:dyDescent="0.25">
      <c r="A8" s="5" t="s">
        <v>7</v>
      </c>
      <c r="B8" s="6">
        <v>319764</v>
      </c>
      <c r="C8" s="6">
        <v>205636.73</v>
      </c>
      <c r="D8" s="6">
        <v>211812.07</v>
      </c>
      <c r="E8" s="6">
        <v>6175.3399999999965</v>
      </c>
      <c r="F8" s="7">
        <v>0.66240123966425246</v>
      </c>
    </row>
    <row r="9" spans="1:6" ht="31.5" x14ac:dyDescent="0.25">
      <c r="A9" s="5" t="s">
        <v>8</v>
      </c>
      <c r="B9" s="6">
        <v>10108</v>
      </c>
      <c r="C9" s="6">
        <v>11366.88</v>
      </c>
      <c r="D9" s="6">
        <v>7838.02</v>
      </c>
      <c r="E9" s="6">
        <v>-3528.8599999999988</v>
      </c>
      <c r="F9" s="7">
        <v>0.77542738425009894</v>
      </c>
    </row>
    <row r="10" spans="1:6" ht="15.75" x14ac:dyDescent="0.25">
      <c r="A10" s="5" t="s">
        <v>9</v>
      </c>
      <c r="B10" s="6">
        <v>95409</v>
      </c>
      <c r="C10" s="6">
        <v>86348.28</v>
      </c>
      <c r="D10" s="6">
        <v>85889.61</v>
      </c>
      <c r="E10" s="6">
        <v>-458.66999999999825</v>
      </c>
      <c r="F10" s="7">
        <v>0.90022545042920477</v>
      </c>
    </row>
    <row r="11" spans="1:6" ht="15.75" x14ac:dyDescent="0.25">
      <c r="A11" s="5" t="s">
        <v>10</v>
      </c>
      <c r="B11" s="6"/>
      <c r="C11" s="6"/>
      <c r="D11" s="6"/>
      <c r="E11" s="6"/>
      <c r="F11" s="7"/>
    </row>
    <row r="12" spans="1:6" ht="31.5" x14ac:dyDescent="0.25">
      <c r="A12" s="5" t="s">
        <v>11</v>
      </c>
      <c r="B12" s="6">
        <v>1900</v>
      </c>
      <c r="C12" s="6">
        <v>2236.7199999999998</v>
      </c>
      <c r="D12" s="6">
        <v>1259.8800000000001</v>
      </c>
      <c r="E12" s="6">
        <v>-976.83999999999969</v>
      </c>
      <c r="F12" s="7">
        <v>0.66309473684210529</v>
      </c>
    </row>
    <row r="13" spans="1:6" ht="15.75" x14ac:dyDescent="0.25">
      <c r="A13" s="5" t="s">
        <v>12</v>
      </c>
      <c r="B13" s="6">
        <v>6970</v>
      </c>
      <c r="C13" s="6">
        <v>8590.2000000000007</v>
      </c>
      <c r="D13" s="6">
        <v>6945.73</v>
      </c>
      <c r="E13" s="6">
        <v>-1644.4700000000012</v>
      </c>
      <c r="F13" s="7">
        <v>0.99651793400286937</v>
      </c>
    </row>
    <row r="14" spans="1:6" ht="31.5" x14ac:dyDescent="0.25">
      <c r="A14" s="5" t="s">
        <v>13</v>
      </c>
      <c r="B14" s="6">
        <v>0</v>
      </c>
      <c r="C14" s="6">
        <v>0.05</v>
      </c>
      <c r="D14" s="6">
        <v>0</v>
      </c>
      <c r="E14" s="6">
        <v>-0.05</v>
      </c>
      <c r="F14" s="7"/>
    </row>
    <row r="15" spans="1:6" ht="31.5" x14ac:dyDescent="0.25">
      <c r="A15" s="5" t="s">
        <v>14</v>
      </c>
      <c r="B15" s="6">
        <v>39695</v>
      </c>
      <c r="C15" s="6">
        <v>46830.69</v>
      </c>
      <c r="D15" s="6">
        <v>43740.72</v>
      </c>
      <c r="E15" s="6">
        <v>-3089.9700000000012</v>
      </c>
      <c r="F15" s="7">
        <v>1.1019201410757022</v>
      </c>
    </row>
    <row r="16" spans="1:6" ht="15.75" x14ac:dyDescent="0.25">
      <c r="A16" s="5" t="s">
        <v>15</v>
      </c>
      <c r="B16" s="6">
        <v>579</v>
      </c>
      <c r="C16" s="6">
        <v>1048.96</v>
      </c>
      <c r="D16" s="6">
        <v>2879.9</v>
      </c>
      <c r="E16" s="6">
        <v>1830.94</v>
      </c>
      <c r="F16" s="7">
        <v>4.9739205526770291</v>
      </c>
    </row>
    <row r="17" spans="1:6" ht="31.5" x14ac:dyDescent="0.25">
      <c r="A17" s="5" t="s">
        <v>16</v>
      </c>
      <c r="B17" s="6">
        <v>220</v>
      </c>
      <c r="C17" s="6">
        <v>180.19</v>
      </c>
      <c r="D17" s="6">
        <v>256.58999999999997</v>
      </c>
      <c r="E17" s="6">
        <v>76.399999999999977</v>
      </c>
      <c r="F17" s="7">
        <v>1.1663181818181818</v>
      </c>
    </row>
    <row r="18" spans="1:6" ht="31.5" x14ac:dyDescent="0.25">
      <c r="A18" s="5" t="s">
        <v>17</v>
      </c>
      <c r="B18" s="6">
        <v>9553</v>
      </c>
      <c r="C18" s="6">
        <v>14215.25</v>
      </c>
      <c r="D18" s="6">
        <v>36398.949999999997</v>
      </c>
      <c r="E18" s="6">
        <v>22183.699999999997</v>
      </c>
      <c r="F18" s="7">
        <v>3.8102114518999266</v>
      </c>
    </row>
    <row r="19" spans="1:6" ht="15.75" x14ac:dyDescent="0.25">
      <c r="A19" s="5" t="s">
        <v>18</v>
      </c>
      <c r="B19" s="6">
        <v>3574</v>
      </c>
      <c r="C19" s="6">
        <v>4704.03</v>
      </c>
      <c r="D19" s="6">
        <v>5413.03</v>
      </c>
      <c r="E19" s="6">
        <v>709</v>
      </c>
      <c r="F19" s="7">
        <v>1.5145579182988247</v>
      </c>
    </row>
    <row r="20" spans="1:6" ht="15.75" x14ac:dyDescent="0.25">
      <c r="A20" s="5" t="s">
        <v>19</v>
      </c>
      <c r="B20" s="6">
        <v>0</v>
      </c>
      <c r="C20" s="6">
        <v>329.37</v>
      </c>
      <c r="D20" s="6">
        <v>413.49</v>
      </c>
      <c r="E20" s="6">
        <v>84.12</v>
      </c>
      <c r="F20" s="7"/>
    </row>
    <row r="21" spans="1:6" ht="15.75" x14ac:dyDescent="0.25">
      <c r="A21" s="4" t="s">
        <v>5</v>
      </c>
      <c r="B21" s="9">
        <v>848681.07</v>
      </c>
      <c r="C21" s="9">
        <v>579432.72</v>
      </c>
      <c r="D21" s="9">
        <v>605899.47</v>
      </c>
      <c r="E21" s="9">
        <v>26466.75</v>
      </c>
      <c r="F21" s="10">
        <v>0.71393069955006772</v>
      </c>
    </row>
    <row r="22" spans="1:6" ht="15.75" x14ac:dyDescent="0.25">
      <c r="A22" s="4" t="s">
        <v>20</v>
      </c>
      <c r="B22" s="9">
        <v>1336453.0699999998</v>
      </c>
      <c r="C22" s="9">
        <v>960920.07</v>
      </c>
      <c r="D22" s="9">
        <v>1008747.48</v>
      </c>
      <c r="E22" s="9">
        <v>47827.410000000033</v>
      </c>
      <c r="F22" s="10">
        <v>0.75479453984867584</v>
      </c>
    </row>
    <row r="23" spans="1:6" ht="15.75" x14ac:dyDescent="0.25">
      <c r="A23" s="13" t="s">
        <v>22</v>
      </c>
      <c r="B23" s="14"/>
      <c r="C23" s="3"/>
      <c r="D23" s="14"/>
      <c r="E23" s="6"/>
      <c r="F23" s="7"/>
    </row>
    <row r="24" spans="1:6" ht="15.75" x14ac:dyDescent="0.25">
      <c r="A24" s="13" t="s">
        <v>23</v>
      </c>
      <c r="B24" s="14">
        <f>B25+B26+B27+B28+B29</f>
        <v>82325.240000000005</v>
      </c>
      <c r="C24" s="14">
        <f>C25+C26+C27+C28+C29</f>
        <v>52667.75</v>
      </c>
      <c r="D24" s="14">
        <f>D25+D26+D27+D28+D29</f>
        <v>55700.94</v>
      </c>
      <c r="E24" s="18">
        <f>D24-C24</f>
        <v>3033.1900000000023</v>
      </c>
      <c r="F24" s="19">
        <f>E24/B24*100</f>
        <v>3.6843986121388803</v>
      </c>
    </row>
    <row r="25" spans="1:6" ht="47.25" x14ac:dyDescent="0.25">
      <c r="A25" s="15" t="s">
        <v>24</v>
      </c>
      <c r="B25" s="16">
        <v>2961</v>
      </c>
      <c r="C25" s="18">
        <v>2043.42</v>
      </c>
      <c r="D25" s="16">
        <v>2184</v>
      </c>
      <c r="E25" s="18">
        <f t="shared" ref="E25:E65" si="0">D25-C25</f>
        <v>140.57999999999993</v>
      </c>
      <c r="F25" s="19">
        <f t="shared" ref="F25:F65" si="1">E25/B25*100</f>
        <v>4.7477203647416388</v>
      </c>
    </row>
    <row r="26" spans="1:6" ht="63" x14ac:dyDescent="0.25">
      <c r="A26" s="15" t="s">
        <v>25</v>
      </c>
      <c r="B26" s="16">
        <v>62658</v>
      </c>
      <c r="C26" s="18">
        <v>38602.65</v>
      </c>
      <c r="D26" s="16">
        <v>41099.71</v>
      </c>
      <c r="E26" s="18">
        <f t="shared" si="0"/>
        <v>2497.0599999999977</v>
      </c>
      <c r="F26" s="19">
        <f t="shared" si="1"/>
        <v>3.9852213604009026</v>
      </c>
    </row>
    <row r="27" spans="1:6" ht="15.75" x14ac:dyDescent="0.25">
      <c r="A27" s="15" t="s">
        <v>26</v>
      </c>
      <c r="B27" s="16">
        <v>2800</v>
      </c>
      <c r="C27" s="18"/>
      <c r="D27" s="16">
        <v>2800</v>
      </c>
      <c r="E27" s="18">
        <f t="shared" si="0"/>
        <v>2800</v>
      </c>
      <c r="F27" s="19">
        <f t="shared" si="1"/>
        <v>100</v>
      </c>
    </row>
    <row r="28" spans="1:6" ht="15.75" x14ac:dyDescent="0.25">
      <c r="A28" s="15" t="s">
        <v>27</v>
      </c>
      <c r="B28" s="16">
        <v>600</v>
      </c>
      <c r="C28" s="18"/>
      <c r="D28" s="16"/>
      <c r="E28" s="18">
        <f t="shared" si="0"/>
        <v>0</v>
      </c>
      <c r="F28" s="19">
        <f t="shared" si="1"/>
        <v>0</v>
      </c>
    </row>
    <row r="29" spans="1:6" ht="15.75" x14ac:dyDescent="0.25">
      <c r="A29" s="15" t="s">
        <v>28</v>
      </c>
      <c r="B29" s="16">
        <v>13306.24</v>
      </c>
      <c r="C29" s="18">
        <v>12021.68</v>
      </c>
      <c r="D29" s="16">
        <v>9617.23</v>
      </c>
      <c r="E29" s="18">
        <f t="shared" si="0"/>
        <v>-2404.4500000000007</v>
      </c>
      <c r="F29" s="19">
        <f t="shared" si="1"/>
        <v>-18.070093429849461</v>
      </c>
    </row>
    <row r="30" spans="1:6" ht="15.75" x14ac:dyDescent="0.25">
      <c r="A30" s="13" t="s">
        <v>29</v>
      </c>
      <c r="B30" s="14">
        <f>B31</f>
        <v>1579.2</v>
      </c>
      <c r="C30" s="14">
        <f>C31</f>
        <v>981.1</v>
      </c>
      <c r="D30" s="14">
        <f>D31</f>
        <v>1461.4</v>
      </c>
      <c r="E30" s="18">
        <f t="shared" si="0"/>
        <v>480.30000000000007</v>
      </c>
      <c r="F30" s="19">
        <f t="shared" si="1"/>
        <v>30.41413373860183</v>
      </c>
    </row>
    <row r="31" spans="1:6" ht="15.75" x14ac:dyDescent="0.25">
      <c r="A31" s="15" t="s">
        <v>30</v>
      </c>
      <c r="B31" s="16">
        <v>1579.2</v>
      </c>
      <c r="C31" s="18">
        <v>981.1</v>
      </c>
      <c r="D31" s="16">
        <v>1461.4</v>
      </c>
      <c r="E31" s="18">
        <f t="shared" si="0"/>
        <v>480.30000000000007</v>
      </c>
      <c r="F31" s="19">
        <f t="shared" si="1"/>
        <v>30.41413373860183</v>
      </c>
    </row>
    <row r="32" spans="1:6" ht="31.5" x14ac:dyDescent="0.25">
      <c r="A32" s="13" t="s">
        <v>31</v>
      </c>
      <c r="B32" s="14">
        <f>B33</f>
        <v>5774</v>
      </c>
      <c r="C32" s="14">
        <f>C33</f>
        <v>2367.9499999999998</v>
      </c>
      <c r="D32" s="14">
        <f>D33</f>
        <v>2241.8000000000002</v>
      </c>
      <c r="E32" s="18">
        <f t="shared" si="0"/>
        <v>-126.14999999999964</v>
      </c>
      <c r="F32" s="19">
        <f t="shared" si="1"/>
        <v>-2.1847939037062631</v>
      </c>
    </row>
    <row r="33" spans="1:6" ht="47.25" x14ac:dyDescent="0.25">
      <c r="A33" s="15" t="s">
        <v>32</v>
      </c>
      <c r="B33" s="16">
        <v>5774</v>
      </c>
      <c r="C33" s="18">
        <v>2367.9499999999998</v>
      </c>
      <c r="D33" s="16">
        <v>2241.8000000000002</v>
      </c>
      <c r="E33" s="18">
        <f t="shared" si="0"/>
        <v>-126.14999999999964</v>
      </c>
      <c r="F33" s="19">
        <f t="shared" si="1"/>
        <v>-2.1847939037062631</v>
      </c>
    </row>
    <row r="34" spans="1:6" ht="15.75" x14ac:dyDescent="0.25">
      <c r="A34" s="13" t="s">
        <v>33</v>
      </c>
      <c r="B34" s="14">
        <f>B35+B36+B37+B38</f>
        <v>128148.05202</v>
      </c>
      <c r="C34" s="14">
        <f>C35+C36+C37+C38</f>
        <v>59153.53</v>
      </c>
      <c r="D34" s="14">
        <f>D35+D36+D37+D38</f>
        <v>87063.4</v>
      </c>
      <c r="E34" s="18">
        <f t="shared" si="0"/>
        <v>27909.869999999995</v>
      </c>
      <c r="F34" s="19">
        <f t="shared" si="1"/>
        <v>21.779394661140941</v>
      </c>
    </row>
    <row r="35" spans="1:6" ht="15.75" x14ac:dyDescent="0.25">
      <c r="A35" s="15" t="s">
        <v>34</v>
      </c>
      <c r="B35" s="16">
        <v>23744.93202</v>
      </c>
      <c r="C35" s="18">
        <v>29912.63</v>
      </c>
      <c r="D35" s="16">
        <v>12880.35</v>
      </c>
      <c r="E35" s="18">
        <f t="shared" si="0"/>
        <v>-17032.28</v>
      </c>
      <c r="F35" s="19">
        <f t="shared" si="1"/>
        <v>-71.730169560620197</v>
      </c>
    </row>
    <row r="36" spans="1:6" ht="15.75" x14ac:dyDescent="0.25">
      <c r="A36" s="15" t="s">
        <v>35</v>
      </c>
      <c r="B36" s="16">
        <v>270</v>
      </c>
      <c r="C36" s="16">
        <v>212.8</v>
      </c>
      <c r="D36" s="16">
        <v>213.77</v>
      </c>
      <c r="E36" s="18">
        <f t="shared" si="0"/>
        <v>0.96999999999999886</v>
      </c>
      <c r="F36" s="19">
        <f t="shared" si="1"/>
        <v>0.35925925925925883</v>
      </c>
    </row>
    <row r="37" spans="1:6" ht="15.75" x14ac:dyDescent="0.25">
      <c r="A37" s="15" t="s">
        <v>36</v>
      </c>
      <c r="B37" s="16">
        <v>93123.27</v>
      </c>
      <c r="C37" s="18">
        <v>27698.26</v>
      </c>
      <c r="D37" s="16">
        <v>70872.36</v>
      </c>
      <c r="E37" s="18">
        <f t="shared" si="0"/>
        <v>43174.100000000006</v>
      </c>
      <c r="F37" s="19">
        <f t="shared" si="1"/>
        <v>46.362310945481191</v>
      </c>
    </row>
    <row r="38" spans="1:6" ht="15.75" x14ac:dyDescent="0.25">
      <c r="A38" s="15" t="s">
        <v>37</v>
      </c>
      <c r="B38" s="16">
        <v>11009.85</v>
      </c>
      <c r="C38" s="16">
        <v>1329.84</v>
      </c>
      <c r="D38" s="16">
        <v>3096.92</v>
      </c>
      <c r="E38" s="18">
        <f t="shared" si="0"/>
        <v>1767.0800000000002</v>
      </c>
      <c r="F38" s="19">
        <f t="shared" si="1"/>
        <v>16.049991598432314</v>
      </c>
    </row>
    <row r="39" spans="1:6" ht="15.75" x14ac:dyDescent="0.25">
      <c r="A39" s="13" t="s">
        <v>38</v>
      </c>
      <c r="B39" s="14">
        <f>B40+B41+B42+B43</f>
        <v>85417.76</v>
      </c>
      <c r="C39" s="14">
        <f>C40+C41+C42+C43</f>
        <v>49420.57</v>
      </c>
      <c r="D39" s="14">
        <f>D40+D41+D42+D43</f>
        <v>57190.47</v>
      </c>
      <c r="E39" s="18">
        <f t="shared" si="0"/>
        <v>7769.9000000000015</v>
      </c>
      <c r="F39" s="19">
        <f t="shared" si="1"/>
        <v>9.0963518593791282</v>
      </c>
    </row>
    <row r="40" spans="1:6" ht="15.75" x14ac:dyDescent="0.25">
      <c r="A40" s="15" t="s">
        <v>39</v>
      </c>
      <c r="B40" s="16">
        <v>1150</v>
      </c>
      <c r="C40" s="18">
        <v>15582.42</v>
      </c>
      <c r="D40" s="16">
        <v>855.62</v>
      </c>
      <c r="E40" s="18">
        <f t="shared" si="0"/>
        <v>-14726.8</v>
      </c>
      <c r="F40" s="19">
        <f t="shared" si="1"/>
        <v>-1280.5913043478261</v>
      </c>
    </row>
    <row r="41" spans="1:6" ht="15.75" x14ac:dyDescent="0.25">
      <c r="A41" s="15" t="s">
        <v>40</v>
      </c>
      <c r="B41" s="16">
        <v>76947.759999999995</v>
      </c>
      <c r="C41" s="18">
        <v>23597.9</v>
      </c>
      <c r="D41" s="16">
        <v>50551.35</v>
      </c>
      <c r="E41" s="18">
        <f t="shared" si="0"/>
        <v>26953.449999999997</v>
      </c>
      <c r="F41" s="19">
        <f t="shared" si="1"/>
        <v>35.028245136700534</v>
      </c>
    </row>
    <row r="42" spans="1:6" ht="15.75" x14ac:dyDescent="0.25">
      <c r="A42" s="15" t="s">
        <v>41</v>
      </c>
      <c r="B42" s="16">
        <v>7162</v>
      </c>
      <c r="C42" s="18">
        <v>10211.25</v>
      </c>
      <c r="D42" s="16">
        <v>5744</v>
      </c>
      <c r="E42" s="18">
        <f t="shared" si="0"/>
        <v>-4467.25</v>
      </c>
      <c r="F42" s="19">
        <f t="shared" si="1"/>
        <v>-62.374336777436469</v>
      </c>
    </row>
    <row r="43" spans="1:6" ht="31.5" x14ac:dyDescent="0.25">
      <c r="A43" s="15" t="s">
        <v>42</v>
      </c>
      <c r="B43" s="16">
        <v>158</v>
      </c>
      <c r="C43" s="18">
        <v>29</v>
      </c>
      <c r="D43" s="16">
        <v>39.5</v>
      </c>
      <c r="E43" s="18">
        <f t="shared" si="0"/>
        <v>10.5</v>
      </c>
      <c r="F43" s="19">
        <f t="shared" si="1"/>
        <v>6.6455696202531636</v>
      </c>
    </row>
    <row r="44" spans="1:6" ht="15.75" x14ac:dyDescent="0.25">
      <c r="A44" s="13" t="s">
        <v>43</v>
      </c>
      <c r="B44" s="14">
        <f>B45+B46+B47+B48+B49</f>
        <v>910355.88</v>
      </c>
      <c r="C44" s="14">
        <f>C45+C46+C47+C48+C49</f>
        <v>603236.1</v>
      </c>
      <c r="D44" s="14">
        <f>D45+D46+D47+D48+D49</f>
        <v>625039.1399999999</v>
      </c>
      <c r="E44" s="18">
        <f t="shared" si="0"/>
        <v>21803.039999999921</v>
      </c>
      <c r="F44" s="19">
        <f t="shared" si="1"/>
        <v>2.3950018315913906</v>
      </c>
    </row>
    <row r="45" spans="1:6" ht="15.75" x14ac:dyDescent="0.25">
      <c r="A45" s="15" t="s">
        <v>44</v>
      </c>
      <c r="B45" s="16">
        <v>297490.49</v>
      </c>
      <c r="C45" s="18">
        <v>183019.02</v>
      </c>
      <c r="D45" s="16">
        <v>183093.22</v>
      </c>
      <c r="E45" s="18">
        <f t="shared" si="0"/>
        <v>74.200000000011642</v>
      </c>
      <c r="F45" s="19">
        <f t="shared" si="1"/>
        <v>2.494197377536729E-2</v>
      </c>
    </row>
    <row r="46" spans="1:6" ht="15.75" x14ac:dyDescent="0.25">
      <c r="A46" s="15" t="s">
        <v>45</v>
      </c>
      <c r="B46" s="16">
        <v>553855.79</v>
      </c>
      <c r="C46" s="18">
        <v>380241.51</v>
      </c>
      <c r="D46" s="16">
        <v>397662.71999999997</v>
      </c>
      <c r="E46" s="18">
        <f t="shared" si="0"/>
        <v>17421.209999999963</v>
      </c>
      <c r="F46" s="19">
        <f t="shared" si="1"/>
        <v>3.1454415236861495</v>
      </c>
    </row>
    <row r="47" spans="1:6" ht="31.5" x14ac:dyDescent="0.25">
      <c r="A47" s="15" t="s">
        <v>46</v>
      </c>
      <c r="B47" s="16">
        <v>500</v>
      </c>
      <c r="C47" s="18">
        <v>220.5</v>
      </c>
      <c r="D47" s="16">
        <v>270.33</v>
      </c>
      <c r="E47" s="18">
        <f t="shared" si="0"/>
        <v>49.829999999999984</v>
      </c>
      <c r="F47" s="19">
        <f t="shared" si="1"/>
        <v>9.9659999999999975</v>
      </c>
    </row>
    <row r="48" spans="1:6" ht="15.75" x14ac:dyDescent="0.25">
      <c r="A48" s="15" t="s">
        <v>47</v>
      </c>
      <c r="B48" s="16">
        <v>32797.599999999999</v>
      </c>
      <c r="C48" s="18">
        <v>25154.94</v>
      </c>
      <c r="D48" s="16">
        <v>27597.49</v>
      </c>
      <c r="E48" s="18">
        <f t="shared" si="0"/>
        <v>2442.5500000000029</v>
      </c>
      <c r="F48" s="19">
        <f t="shared" si="1"/>
        <v>7.4473437080762093</v>
      </c>
    </row>
    <row r="49" spans="1:6" ht="15.75" x14ac:dyDescent="0.25">
      <c r="A49" s="17" t="s">
        <v>48</v>
      </c>
      <c r="B49" s="16">
        <v>25712</v>
      </c>
      <c r="C49" s="18">
        <v>14600.13</v>
      </c>
      <c r="D49" s="16">
        <v>16415.38</v>
      </c>
      <c r="E49" s="18">
        <f t="shared" si="0"/>
        <v>1815.2500000000018</v>
      </c>
      <c r="F49" s="19">
        <f t="shared" si="1"/>
        <v>7.0599331051649106</v>
      </c>
    </row>
    <row r="50" spans="1:6" ht="15.75" x14ac:dyDescent="0.25">
      <c r="A50" s="13" t="s">
        <v>49</v>
      </c>
      <c r="B50" s="14">
        <f>B51</f>
        <v>54525.7</v>
      </c>
      <c r="C50" s="14">
        <f>SUM(C51:C52)</f>
        <v>27029.77</v>
      </c>
      <c r="D50" s="14">
        <f>D51</f>
        <v>44151</v>
      </c>
      <c r="E50" s="18">
        <f t="shared" si="0"/>
        <v>17121.23</v>
      </c>
      <c r="F50" s="19">
        <f t="shared" si="1"/>
        <v>31.400293806406886</v>
      </c>
    </row>
    <row r="51" spans="1:6" ht="15.75" x14ac:dyDescent="0.25">
      <c r="A51" s="15" t="s">
        <v>50</v>
      </c>
      <c r="B51" s="16">
        <v>54525.7</v>
      </c>
      <c r="C51" s="18">
        <v>24120.77</v>
      </c>
      <c r="D51" s="16">
        <v>44151</v>
      </c>
      <c r="E51" s="18">
        <f t="shared" si="0"/>
        <v>20030.23</v>
      </c>
      <c r="F51" s="19">
        <f t="shared" si="1"/>
        <v>36.735392668044611</v>
      </c>
    </row>
    <row r="52" spans="1:6" ht="31.5" x14ac:dyDescent="0.25">
      <c r="A52" s="15" t="s">
        <v>67</v>
      </c>
      <c r="B52" s="16">
        <v>0</v>
      </c>
      <c r="C52" s="18">
        <v>2909</v>
      </c>
      <c r="D52" s="16"/>
      <c r="E52" s="18">
        <f t="shared" ref="E52" si="2">D52-C52</f>
        <v>-2909</v>
      </c>
      <c r="F52" s="19"/>
    </row>
    <row r="53" spans="1:6" ht="15.75" x14ac:dyDescent="0.25">
      <c r="A53" s="13" t="s">
        <v>51</v>
      </c>
      <c r="B53" s="14">
        <f>B54+B55+B56</f>
        <v>93287.6</v>
      </c>
      <c r="C53" s="14">
        <f>C54+C55+C56</f>
        <v>55194.240000000005</v>
      </c>
      <c r="D53" s="14">
        <f>D54+D55+D56</f>
        <v>61658.8</v>
      </c>
      <c r="E53" s="18">
        <f t="shared" si="0"/>
        <v>6464.5599999999977</v>
      </c>
      <c r="F53" s="19">
        <f t="shared" si="1"/>
        <v>6.9297098435376165</v>
      </c>
    </row>
    <row r="54" spans="1:6" ht="15.75" x14ac:dyDescent="0.25">
      <c r="A54" s="15" t="s">
        <v>52</v>
      </c>
      <c r="B54" s="16">
        <v>360</v>
      </c>
      <c r="C54" s="18">
        <v>143.65</v>
      </c>
      <c r="D54" s="16">
        <v>113.95</v>
      </c>
      <c r="E54" s="18">
        <f t="shared" si="0"/>
        <v>-29.700000000000003</v>
      </c>
      <c r="F54" s="19">
        <f t="shared" si="1"/>
        <v>-8.25</v>
      </c>
    </row>
    <row r="55" spans="1:6" ht="15.75" x14ac:dyDescent="0.25">
      <c r="A55" s="15" t="s">
        <v>53</v>
      </c>
      <c r="B55" s="16">
        <v>30845.32</v>
      </c>
      <c r="C55" s="18">
        <v>19265.61</v>
      </c>
      <c r="D55" s="16">
        <v>19977.919999999998</v>
      </c>
      <c r="E55" s="18">
        <f t="shared" si="0"/>
        <v>712.30999999999767</v>
      </c>
      <c r="F55" s="19">
        <f t="shared" si="1"/>
        <v>2.3092968398447407</v>
      </c>
    </row>
    <row r="56" spans="1:6" ht="15.75" x14ac:dyDescent="0.25">
      <c r="A56" s="15" t="s">
        <v>54</v>
      </c>
      <c r="B56" s="16">
        <v>62082.28</v>
      </c>
      <c r="C56" s="18">
        <v>35784.980000000003</v>
      </c>
      <c r="D56" s="16">
        <v>41566.93</v>
      </c>
      <c r="E56" s="18">
        <f t="shared" si="0"/>
        <v>5781.9499999999971</v>
      </c>
      <c r="F56" s="19">
        <f t="shared" si="1"/>
        <v>9.3133660683853705</v>
      </c>
    </row>
    <row r="57" spans="1:6" ht="15.75" x14ac:dyDescent="0.25">
      <c r="A57" s="13" t="s">
        <v>55</v>
      </c>
      <c r="B57" s="14">
        <f>B58</f>
        <v>20314</v>
      </c>
      <c r="C57" s="14">
        <f>C58</f>
        <v>16125.32</v>
      </c>
      <c r="D57" s="14">
        <f>D58</f>
        <v>14609.79</v>
      </c>
      <c r="E57" s="18">
        <f t="shared" si="0"/>
        <v>-1515.5299999999988</v>
      </c>
      <c r="F57" s="19">
        <f t="shared" si="1"/>
        <v>-7.460519838534994</v>
      </c>
    </row>
    <row r="58" spans="1:6" ht="15.75" x14ac:dyDescent="0.25">
      <c r="A58" s="15" t="s">
        <v>56</v>
      </c>
      <c r="B58" s="16">
        <v>20314</v>
      </c>
      <c r="C58" s="18">
        <v>16125.32</v>
      </c>
      <c r="D58" s="16">
        <v>14609.79</v>
      </c>
      <c r="E58" s="18">
        <f t="shared" si="0"/>
        <v>-1515.5299999999988</v>
      </c>
      <c r="F58" s="19">
        <f t="shared" si="1"/>
        <v>-7.460519838534994</v>
      </c>
    </row>
    <row r="59" spans="1:6" ht="15.75" x14ac:dyDescent="0.25">
      <c r="A59" s="13" t="s">
        <v>57</v>
      </c>
      <c r="B59" s="14">
        <f>B60+B61</f>
        <v>1935</v>
      </c>
      <c r="C59" s="14">
        <f>C60+C61</f>
        <v>1297</v>
      </c>
      <c r="D59" s="14">
        <f>D60+D61</f>
        <v>1241.25</v>
      </c>
      <c r="E59" s="18">
        <f t="shared" si="0"/>
        <v>-55.75</v>
      </c>
      <c r="F59" s="19">
        <f t="shared" si="1"/>
        <v>-2.8811369509043927</v>
      </c>
    </row>
    <row r="60" spans="1:6" ht="15.75" x14ac:dyDescent="0.25">
      <c r="A60" s="15" t="s">
        <v>58</v>
      </c>
      <c r="B60" s="16">
        <v>1230</v>
      </c>
      <c r="C60" s="18">
        <v>932</v>
      </c>
      <c r="D60" s="16">
        <v>800</v>
      </c>
      <c r="E60" s="18">
        <f t="shared" si="0"/>
        <v>-132</v>
      </c>
      <c r="F60" s="19">
        <f t="shared" si="1"/>
        <v>-10.731707317073171</v>
      </c>
    </row>
    <row r="61" spans="1:6" ht="15.75" x14ac:dyDescent="0.25">
      <c r="A61" s="15" t="s">
        <v>59</v>
      </c>
      <c r="B61" s="16">
        <v>705</v>
      </c>
      <c r="C61" s="18">
        <v>365</v>
      </c>
      <c r="D61" s="16">
        <v>441.25</v>
      </c>
      <c r="E61" s="18">
        <f t="shared" si="0"/>
        <v>76.25</v>
      </c>
      <c r="F61" s="19">
        <f t="shared" si="1"/>
        <v>10.815602836879433</v>
      </c>
    </row>
    <row r="62" spans="1:6" ht="31.5" x14ac:dyDescent="0.25">
      <c r="A62" s="13" t="s">
        <v>60</v>
      </c>
      <c r="B62" s="14">
        <f>B63+B64</f>
        <v>57366.1</v>
      </c>
      <c r="C62" s="14">
        <f>C63+C64</f>
        <v>51265</v>
      </c>
      <c r="D62" s="14">
        <f>D63+D64</f>
        <v>42966.17</v>
      </c>
      <c r="E62" s="18">
        <f t="shared" si="0"/>
        <v>-8298.8300000000017</v>
      </c>
      <c r="F62" s="19">
        <f t="shared" si="1"/>
        <v>-14.466435752125387</v>
      </c>
    </row>
    <row r="63" spans="1:6" ht="47.25" x14ac:dyDescent="0.25">
      <c r="A63" s="15" t="s">
        <v>61</v>
      </c>
      <c r="B63" s="16">
        <v>51864.1</v>
      </c>
      <c r="C63" s="18">
        <v>46467</v>
      </c>
      <c r="D63" s="16">
        <v>38889</v>
      </c>
      <c r="E63" s="18">
        <f t="shared" si="0"/>
        <v>-7578</v>
      </c>
      <c r="F63" s="19">
        <f t="shared" si="1"/>
        <v>-14.611262896685762</v>
      </c>
    </row>
    <row r="64" spans="1:6" ht="31.5" x14ac:dyDescent="0.25">
      <c r="A64" s="15" t="s">
        <v>62</v>
      </c>
      <c r="B64" s="16">
        <v>5502</v>
      </c>
      <c r="C64" s="18">
        <v>4798</v>
      </c>
      <c r="D64" s="16">
        <v>4077.17</v>
      </c>
      <c r="E64" s="18">
        <f t="shared" si="0"/>
        <v>-720.82999999999993</v>
      </c>
      <c r="F64" s="19">
        <f t="shared" si="1"/>
        <v>-13.10123591421301</v>
      </c>
    </row>
    <row r="65" spans="1:6" ht="15.75" x14ac:dyDescent="0.25">
      <c r="A65" s="13" t="s">
        <v>63</v>
      </c>
      <c r="B65" s="14">
        <f>B24+B30+B32+B34+B39+B44+B50+B53+B57+B59+B62</f>
        <v>1441028.53202</v>
      </c>
      <c r="C65" s="14">
        <f>C62+C59+C57+C53+C50+C44+C39+C34+C32+C30+C24</f>
        <v>918738.32999999984</v>
      </c>
      <c r="D65" s="14">
        <f>D24+D30+D32+D34+D39+D44+D50+D53+D57+D59+D62</f>
        <v>993324.16</v>
      </c>
      <c r="E65" s="18">
        <f t="shared" si="0"/>
        <v>74585.830000000191</v>
      </c>
      <c r="F65" s="19">
        <f t="shared" si="1"/>
        <v>5.175874616129045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dcterms:created xsi:type="dcterms:W3CDTF">2016-11-29T05:17:13Z</dcterms:created>
  <dcterms:modified xsi:type="dcterms:W3CDTF">2016-11-29T11:56:13Z</dcterms:modified>
</cp:coreProperties>
</file>