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6" windowWidth="16800" windowHeight="10680" tabRatio="934" activeTab="0"/>
  </bookViews>
  <sheets>
    <sheet name="Нормативы " sheetId="1" r:id="rId1"/>
    <sheet name="администраторы доходов" sheetId="2" r:id="rId2"/>
    <sheet name="администраторы источников" sheetId="3" r:id="rId3"/>
    <sheet name="доходы 2016" sheetId="4" r:id="rId4"/>
    <sheet name="доходы 2017 и 2018" sheetId="5" r:id="rId5"/>
    <sheet name="разд, подр 2016" sheetId="6" r:id="rId6"/>
    <sheet name="разд, подр 2017 и 2018" sheetId="7" r:id="rId7"/>
    <sheet name="программы 2016" sheetId="8" r:id="rId8"/>
    <sheet name="программы 2017 и 2018" sheetId="9" r:id="rId9"/>
    <sheet name="Ведом новое 2016" sheetId="10" r:id="rId10"/>
    <sheet name="Вед-во новое 2017-2018" sheetId="11" r:id="rId11"/>
    <sheet name="дотация 2016" sheetId="12" r:id="rId12"/>
    <sheet name="дотация 2017 и 2018" sheetId="13" r:id="rId13"/>
    <sheet name="воинский учет 2016" sheetId="14" r:id="rId14"/>
    <sheet name="иные 2016" sheetId="15" r:id="rId15"/>
    <sheet name="иные 2017-2018" sheetId="16" r:id="rId16"/>
    <sheet name="Дороги 2016" sheetId="17" r:id="rId17"/>
    <sheet name="Дороги 2016 (2)" sheetId="18" r:id="rId18"/>
    <sheet name="Иные городу" sheetId="19" r:id="rId19"/>
    <sheet name="Иные городу 2017-2018)" sheetId="20" r:id="rId20"/>
    <sheet name="источники" sheetId="21" r:id="rId21"/>
    <sheet name="субсидии 2016" sheetId="22" r:id="rId22"/>
    <sheet name="ППМИ" sheetId="23" r:id="rId23"/>
  </sheets>
  <definedNames>
    <definedName name="_xlnm.Print_Titles" localSheetId="9">'Ведом новое 2016'!$11:$12</definedName>
    <definedName name="_xlnm.Print_Titles" localSheetId="5">'разд, подр 2016'!$10:$11</definedName>
    <definedName name="_xlnm.Print_Area" localSheetId="0">'Нормативы '!$A$1:$C$68</definedName>
  </definedNames>
  <calcPr fullCalcOnLoad="1"/>
</workbook>
</file>

<file path=xl/sharedStrings.xml><?xml version="1.0" encoding="utf-8"?>
<sst xmlns="http://schemas.openxmlformats.org/spreadsheetml/2006/main" count="8505" uniqueCount="1293">
  <si>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</si>
  <si>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1 01 02010 01 0000 110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</si>
  <si>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</si>
  <si>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</si>
  <si>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</si>
  <si>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</si>
  <si>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БЕЗВОЗМЕЗДНЫЕ ПОСТУПЛЕНИЯ</t>
  </si>
  <si>
    <t>НАЛОГИ НА ПРИБЫЛЬ, ДОХОДЫ</t>
  </si>
  <si>
    <t>Республики Башкортостан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</si>
  <si>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</si>
  <si>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</si>
  <si>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Коды БК</t>
  </si>
  <si>
    <t>Показатели</t>
  </si>
  <si>
    <t>Сумма</t>
  </si>
  <si>
    <t>Налог на доходы физических лиц</t>
  </si>
  <si>
    <t>Единый налог на вмененный доход для отдельных видов деятельности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</si>
  <si>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</si>
  <si>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</si>
  <si>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</si>
  <si>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</si>
  <si>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</si>
  <si>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</si>
  <si>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</si>
  <si>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</si>
  <si>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</si>
  <si>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</si>
  <si>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</si>
  <si>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</si>
  <si>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</si>
  <si>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</si>
  <si>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</si>
  <si>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</si>
  <si>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</si>
  <si>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</si>
  <si>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№ п\п</t>
  </si>
  <si>
    <t>1 08 07174 01 0000 110</t>
  </si>
  <si>
    <t>Мероприятия в области физической культуры и спорта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</si>
  <si>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</si>
  <si>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9999</t>
  </si>
  <si>
    <t>999</t>
  </si>
  <si>
    <t>Минимальный налог, зачисляемый в бюджеты субъектов Российской Федерации</t>
  </si>
  <si>
    <t>Плата за сбросы загрязняющих веществ в водные объекты</t>
  </si>
  <si>
    <t>1 16 25010 01 0000 140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</si>
  <si>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</si>
  <si>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благоустройство территорий населенных пунктов сельских поселений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</si>
  <si>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</si>
  <si>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</si>
  <si>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Приложение № 14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</si>
  <si>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</si>
  <si>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</si>
  <si>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</si>
  <si>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</si>
  <si>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</si>
  <si>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</si>
  <si>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</si>
  <si>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</si>
  <si>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>2 02 02999 05 0000 151</t>
  </si>
  <si>
    <t>2 02 02999 05 7113 151</t>
  </si>
  <si>
    <t>2 02 02077 05 0007 151</t>
  </si>
  <si>
    <t>2 02 02077 05 0000 151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</si>
  <si>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</si>
  <si>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Прочие субсидии бюджетам муниципальных районов</t>
  </si>
  <si>
    <t>Бюджетные инвестиции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</si>
  <si>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</si>
  <si>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</si>
  <si>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2 02 02000 00 0000 000</t>
  </si>
  <si>
    <t>1 11 05035 05 0000 120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</si>
  <si>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</si>
  <si>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</si>
  <si>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</si>
  <si>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</si>
  <si>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нарушения законодательства Российской Федерации о промышленной безопасности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</si>
  <si>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</si>
  <si>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1 16 35030 05 0000 140</t>
  </si>
  <si>
    <t>1 16 41000 01 0000 140</t>
  </si>
  <si>
    <t>1 16 45000 01 0000 140</t>
  </si>
  <si>
    <t>1 13 00000 00 0000 000</t>
  </si>
  <si>
    <t>Доходы от компенсации затрат государства</t>
  </si>
  <si>
    <t>1 13 02000 00 0000 130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</si>
  <si>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</si>
  <si>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</si>
  <si>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правонарушения в области дорожного движения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</si>
  <si>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</si>
  <si>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</si>
  <si>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</si>
  <si>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</si>
  <si>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</si>
  <si>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1 11 05020 00 0000 120</t>
  </si>
  <si>
    <t xml:space="preserve"> 2 02 03024 05 0000 151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</si>
  <si>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</si>
  <si>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1 14 00000 00 0000 000</t>
  </si>
  <si>
    <t>ДОХОДЫ ОТ ПРОДАЖИ МАТЕРИАЛЬНЫХ И НЕМАТЕРИАЛЬНЫХ АКТИВОВ</t>
  </si>
  <si>
    <t>источников финансирования дефицита бюджета муниципального района Мелеузовский район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</si>
  <si>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</si>
  <si>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</si>
  <si>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2 02 03024 05 7201 151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</si>
  <si>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</si>
  <si>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2 02 03024 05 7211 151</t>
  </si>
  <si>
    <t>2 02 03024 05 7210 151</t>
  </si>
  <si>
    <t>2 02 03024 05 7206 151</t>
  </si>
  <si>
    <t>2 02 03024 05 7202 151</t>
  </si>
  <si>
    <t>2 02 03024 05 0000 151</t>
  </si>
  <si>
    <t>2 02 03024 05 7201 151</t>
  </si>
  <si>
    <t>2 02 03000 00 0000 151</t>
  </si>
  <si>
    <t>2 02 00000 00 0000 000</t>
  </si>
  <si>
    <t>2 02 04000 00 0000 151</t>
  </si>
  <si>
    <t>2 02 04999 05 7314 151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</si>
  <si>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</si>
  <si>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</si>
  <si>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</si>
  <si>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НАЛОГИ, СБОРЫ И РЕГУЛЯРНЫЕ ПЛАТЕЖИ ЗА ПОЛЬЗОВАНИЕ ПРИРОДНЫМИ РЕСУРСАМИ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</si>
  <si>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</si>
  <si>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</si>
  <si>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1 16 08000 01 0000 140</t>
  </si>
  <si>
    <t>1 11 05025 05 0000 120</t>
  </si>
  <si>
    <t>Администрация муниципального района Мелеузовский район Республики Башкортостан</t>
  </si>
  <si>
    <t>1 14 01050 05 0000 410</t>
  </si>
  <si>
    <t>1 01 02040 01 0000 110</t>
  </si>
  <si>
    <t>1 11 05010 00 0000 120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</si>
  <si>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</si>
  <si>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</si>
  <si>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</si>
  <si>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</si>
  <si>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</si>
  <si>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</si>
  <si>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</si>
  <si>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</si>
  <si>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</si>
  <si>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1 14 06000 00 0000 000</t>
  </si>
  <si>
    <t>1 14 06010 00 0000 430</t>
  </si>
  <si>
    <t>1 17 01050 05 0000 180</t>
  </si>
  <si>
    <t>Невыясненные поступления, зачисляемые в бюджеты муниципальных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</si>
  <si>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</si>
  <si>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792</t>
  </si>
  <si>
    <t>Субвенции на создание и обеспечение деятельности административных комиссий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</si>
  <si>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</si>
  <si>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</si>
  <si>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</si>
  <si>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</si>
  <si>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Код бюджетной классификации Российской Федерации</t>
  </si>
  <si>
    <t>1 16 03010 01 0000 140</t>
  </si>
  <si>
    <t>1 11 09045 05 0000 120</t>
  </si>
  <si>
    <t>1 14 03050 05 0000 410</t>
  </si>
  <si>
    <t>1 14 03050 05 0000 440</t>
  </si>
  <si>
    <t>Сумма, тыс. рублей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</si>
  <si>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</si>
  <si>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</si>
  <si>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</si>
  <si>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2 00 00000 00 0000 000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</si>
  <si>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</si>
  <si>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</si>
  <si>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</si>
  <si>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</si>
  <si>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</si>
  <si>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</si>
  <si>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</si>
  <si>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</si>
  <si>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</si>
  <si>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</si>
  <si>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</si>
  <si>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</si>
  <si>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Приложение № 22</t>
  </si>
  <si>
    <t xml:space="preserve">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</si>
  <si>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района Мелеузовский район</t>
  </si>
  <si>
    <t xml:space="preserve">                                                                                      Республики Башкортостан</t>
  </si>
  <si>
    <t xml:space="preserve">                                                                                      от 16 декабря 2015 года № 294</t>
  </si>
  <si>
    <t>на оплату коммунальных услуг МАУ "Городскй дворец культуры"</t>
  </si>
  <si>
    <t xml:space="preserve">Всего </t>
  </si>
  <si>
    <t xml:space="preserve">                          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</si>
  <si>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</si>
  <si>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</si>
  <si>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                         от 16 декабря 2015 года № 294</t>
  </si>
  <si>
    <t xml:space="preserve">                                                                                                                                                                                 Приложение № 23</t>
  </si>
  <si>
    <t>на софинансирвоание расходных обязательств, возникающих при выполнении полномочий органов местного самоуправления по обращениям избирателей, адресованным депутатам Гос.Собрания - Курултая РБ в ходе осуществления ими депутатской деятельности</t>
  </si>
  <si>
    <t>Распределение субсидий бюджетам поселений муниципального района Мелеузовский район Республики Башкортостан на 2016 год</t>
  </si>
  <si>
    <t>А.В. Суботин</t>
  </si>
  <si>
    <t xml:space="preserve">                                      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</si>
  <si>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</si>
  <si>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</si>
  <si>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                                     Приложение № 19</t>
  </si>
  <si>
    <t xml:space="preserve">                                                                                                                                                                                             от  16 декабря 2015 года № 294</t>
  </si>
  <si>
    <t xml:space="preserve">                                                                                                    Приложение № 18</t>
  </si>
  <si>
    <t>Распределение иных межбюджетных трансфертов на финансирование мероприятий по благоустройству территорий населенных пунктов и осуществлению дорожной деятельности в границах сельских поселений бюджетам поселений на плановый период 2017 и 2018 годов                                                                                                                                                     (за счет субсидии из бюджета Республики Башкортостан)</t>
  </si>
  <si>
    <t>Мелеузовский район Республики Башкортостан на 2016 год</t>
  </si>
  <si>
    <t xml:space="preserve"> 2 02 01009 00 0000 000</t>
  </si>
  <si>
    <t>Дотации бюджетам  на поощрение достижения наилучших показателей деятельности орагнов исполнительной власти субъектов Российской Федерации и органов местного самоуправления</t>
  </si>
  <si>
    <t xml:space="preserve"> 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</si>
  <si>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</si>
  <si>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</si>
  <si>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01\0\02\R0970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</si>
  <si>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</si>
  <si>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000 1 15 02050 13 0000 140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</si>
  <si>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</si>
  <si>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000 1 16 21050 13 0000 140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</si>
  <si>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</si>
  <si>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</si>
  <si>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</si>
  <si>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</si>
  <si>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</si>
  <si>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000 1 16 32000 13 0000 140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</si>
  <si>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</si>
  <si>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</si>
  <si>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</si>
  <si>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</si>
  <si>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</si>
  <si>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000 1 17 01050 13 0000 180</t>
  </si>
  <si>
    <t>Невыясненные поступления, зачисляемые в бюджеты городских поселений</t>
  </si>
  <si>
    <t>000 1 17 02020 13 0000 180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</si>
  <si>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</si>
  <si>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000 1 17 05050 13 0000 180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</si>
  <si>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</si>
  <si>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</si>
  <si>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</si>
  <si>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1 16 30030 01 0000 140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</si>
  <si>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</si>
  <si>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</si>
  <si>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2 02 04999 05 7502 151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</si>
  <si>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</si>
  <si>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</si>
  <si>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</si>
  <si>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 xml:space="preserve">&lt;1&gt; </t>
  </si>
  <si>
    <t>Наименование муниципальных образований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</si>
  <si>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</si>
  <si>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</si>
  <si>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</si>
  <si>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</si>
  <si>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</si>
  <si>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</si>
  <si>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</si>
  <si>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</si>
  <si>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</si>
  <si>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</si>
  <si>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</si>
  <si>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</si>
  <si>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</si>
  <si>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</si>
  <si>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</si>
  <si>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</si>
  <si>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</si>
  <si>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</si>
  <si>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</si>
  <si>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</si>
  <si>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</si>
  <si>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</si>
  <si>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</si>
  <si>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</si>
  <si>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</si>
  <si>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</si>
  <si>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</si>
  <si>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</si>
  <si>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</si>
  <si>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</si>
  <si>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</si>
  <si>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</si>
  <si>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1 05 01050 01 0000 110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</si>
  <si>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</si>
  <si>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ГОСУДАРСТВЕННАЯ ПОШЛИНА, СБОРЫ</t>
  </si>
  <si>
    <t>Мероприятия в области социальной политики</t>
  </si>
  <si>
    <t>1 01 02000 01 0000 110</t>
  </si>
  <si>
    <t>1 05 02000 02 0000 110</t>
  </si>
  <si>
    <t>Единый сельскохозяйственный налог</t>
  </si>
  <si>
    <t>1 08 03010 01 0000 110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</si>
  <si>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</si>
  <si>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</si>
  <si>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</si>
  <si>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</si>
  <si>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</si>
  <si>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</si>
  <si>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</si>
  <si>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</si>
  <si>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</si>
  <si>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</si>
  <si>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</si>
  <si>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</si>
  <si>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</si>
  <si>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1 01 02030 01 0000 110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</si>
  <si>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</si>
  <si>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</si>
  <si>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</si>
  <si>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1 11 07015 05 0000 120</t>
  </si>
  <si>
    <t>1 14 06013 10 0000 430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</si>
  <si>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</si>
  <si>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</si>
  <si>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1 11 09025 05 0000 120</t>
  </si>
  <si>
    <t xml:space="preserve">Поступления доходов в бюджет муниципального района 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</si>
  <si>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</si>
  <si>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1 14 04050 05 0000 420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</si>
  <si>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</si>
  <si>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</si>
  <si>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</si>
  <si>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Субвенции на организацию и осуществление деятельности по опеке и попечительству</t>
  </si>
  <si>
    <t>1 16 06000 01 0000 140</t>
  </si>
  <si>
    <t>1 16 25030 01 0000 140</t>
  </si>
  <si>
    <t>Защита населения и территории от чрезвычайных ситуаций природного и техногенного характера, гражданская оборона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</si>
  <si>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</si>
  <si>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</si>
  <si>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</si>
  <si>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</si>
  <si>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1 17 05050 05 0000 180</t>
  </si>
  <si>
    <t>Прочие неналоговые доходы бюджетов муниципальных районов</t>
  </si>
  <si>
    <t>Содержание и обслуживание муниципальной казны</t>
  </si>
  <si>
    <t>2 02 03024 05 7231 151</t>
  </si>
  <si>
    <t>2 02 03024 05 7232 151</t>
  </si>
  <si>
    <t>1 01 02020 01 0000 110</t>
  </si>
  <si>
    <t>1 00 00000 00 0000 000</t>
  </si>
  <si>
    <t>1 01 00000 00 0000 000</t>
  </si>
  <si>
    <t>1 05 00000 00 0000 000</t>
  </si>
  <si>
    <t>1 08 00000 00 0000 000</t>
  </si>
  <si>
    <t>1 11 00000 00 0000 000</t>
  </si>
  <si>
    <t>1 16 00000 00 0000 000</t>
  </si>
  <si>
    <t>1 17 00000 00 0000 000</t>
  </si>
  <si>
    <t>1 11 05000 00 0000 120</t>
  </si>
  <si>
    <t>АДМИНИСТРАЦИЯ МУНИЦИПАЛЬНОГО РАЙОНА МЕЛЕУЗОВСКИЙ РАЙОН РЕСПУБЛИКИ БАШКОРТОСТАН</t>
  </si>
  <si>
    <t>1 11 07000 00 0000 120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</si>
  <si>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</si>
  <si>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</si>
  <si>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</si>
  <si>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</si>
  <si>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</si>
  <si>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</si>
  <si>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1 05 01020 01 0000 110</t>
  </si>
  <si>
    <t>1 14 02053 05 0000 410</t>
  </si>
  <si>
    <t>В части доходов, зачисляемых в бюджет муниципального района Мелеузовский район Республики Башкортостан, в пределах компетенции главных администраторов доходов бюджета муниципального района Мелеузовский район Республики Башкортостан.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</si>
  <si>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</si>
  <si>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</si>
  <si>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</si>
  <si>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</si>
  <si>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</si>
  <si>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</si>
  <si>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</si>
  <si>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</si>
  <si>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</t>
  </si>
  <si>
    <t>1 05 02010 02 0000 110</t>
  </si>
  <si>
    <t>1 05 03000 00 0000 110</t>
  </si>
  <si>
    <t>1 05 03010 01 0000 110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</si>
  <si>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</si>
  <si>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</si>
  <si>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</si>
  <si>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</si>
  <si>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</si>
  <si>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2 02 04999 05 7502 151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</si>
  <si>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</si>
  <si>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</si>
  <si>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</si>
  <si>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</si>
  <si>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</si>
  <si>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1 12 01010 01 0000 120</t>
  </si>
  <si>
    <t>1 12 01020 01 0000 120</t>
  </si>
  <si>
    <t>1 12 01030 01 0000 120</t>
  </si>
  <si>
    <t>1 12 01040 01 0000 120</t>
  </si>
  <si>
    <t>1 12 01050 01 0000 120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</si>
  <si>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</si>
  <si>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</si>
  <si>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</si>
  <si>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</si>
  <si>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</si>
  <si>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</si>
  <si>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</si>
  <si>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</si>
  <si>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</si>
  <si>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</si>
  <si>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</si>
  <si>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 xml:space="preserve">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</si>
  <si>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Приложение № 12</t>
  </si>
  <si>
    <t xml:space="preserve">                                                                                                     района Мелеузовский район</t>
  </si>
  <si>
    <t>Субсидии на осуществление мероприятий по обеспечению территорий Республики Башкортостан документацией по планировке территорий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</si>
  <si>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</si>
  <si>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</si>
  <si>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01\0\10\00000</t>
  </si>
  <si>
    <t>01\0\02\50970</t>
  </si>
  <si>
    <t>Создание в общеобразовательных организациях, расположенных в сельской местности, условий для развития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</si>
  <si>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развития физической культурой и спортом за счет средств бюджета Республики Башкортостан</t>
  </si>
  <si>
    <t>01\0\03\72050</t>
  </si>
  <si>
    <t>07\0\02\72050</t>
  </si>
  <si>
    <t>07\0\01\72040</t>
  </si>
  <si>
    <t>03\0\04\00000</t>
  </si>
  <si>
    <t>1403</t>
  </si>
  <si>
    <t>07\0\01\74000</t>
  </si>
  <si>
    <t>09\0\04\74000</t>
  </si>
  <si>
    <t>09\0\06\74000</t>
  </si>
  <si>
    <t>09\0\08\74000</t>
  </si>
  <si>
    <t>10\0\01\74000</t>
  </si>
  <si>
    <t>08\0\01\74080</t>
  </si>
  <si>
    <t>08\0\05\00000</t>
  </si>
  <si>
    <t>08\0\05\53910</t>
  </si>
  <si>
    <t>Проведение Всероссийской сельскохозяйственной переписи в 2016 году за счет средств федерального бюджета</t>
  </si>
  <si>
    <t>Основное мероприятие "Организация Всероссийской сельскохозяйственной переписи"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</si>
  <si>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</si>
  <si>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09\0\09\S2170</t>
  </si>
  <si>
    <t>Осуществление мероприятий по обеспечению территории Республики Башкортостан документацией по планировке территорий</t>
  </si>
  <si>
    <t>09\0\06\74050</t>
  </si>
  <si>
    <t>09\0\04\72010</t>
  </si>
  <si>
    <t>Субсидии наи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</si>
  <si>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01\0\02\72020</t>
  </si>
  <si>
    <t>Осуществление мероприятий по созданию новых мест в общеобразовательных организациях за счет капитального ремонта</t>
  </si>
  <si>
    <t>07\0\02\72130</t>
  </si>
  <si>
    <t>01\0\04\43290</t>
  </si>
  <si>
    <t>03\0\01\72010</t>
  </si>
  <si>
    <t>07\0\01\50140</t>
  </si>
  <si>
    <t>09\0\07\72200</t>
  </si>
  <si>
    <t>03\0\02\72010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</si>
  <si>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</si>
  <si>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</si>
  <si>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Средства самообложения граждан, зачисляемые в бюджеты сельских 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</si>
  <si>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</si>
  <si>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</si>
  <si>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</si>
  <si>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</si>
  <si>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</si>
  <si>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000 1 09 04053 13 0000 110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</si>
  <si>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</si>
  <si>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000 1 13 01540 13 0000 130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</si>
  <si>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</si>
  <si>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</si>
  <si>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</si>
  <si>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</si>
  <si>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</si>
  <si>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000 1 13 02995 13 0000 130</t>
  </si>
  <si>
    <t>Прочие доходы от компенсации затрат  бюджетов городских поселений</t>
  </si>
  <si>
    <t>000 1 14 03050 13 0000 410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</si>
  <si>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</si>
  <si>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000 1 14 03050 13 0000 440</t>
  </si>
  <si>
    <t>Городское поселение город Мелеуз</t>
  </si>
  <si>
    <t xml:space="preserve">                                                                                                   Приложение № 20</t>
  </si>
  <si>
    <t>в том числе:</t>
  </si>
  <si>
    <t>на осуществление дорожной деятельности в отношении автомобильных дорог общего порльзования,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</si>
  <si>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</si>
  <si>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09\0\01\50182</t>
  </si>
  <si>
    <t>Субсидии на реализацию мероприятий федеральной целевой программы "Устойчивое развитие сельских территорий на 2014 -2017 годы и на период до 2020 года" за счет средств федерального бюджета</t>
  </si>
  <si>
    <t>10\0\01\72470</t>
  </si>
  <si>
    <t>10\0\01\74040</t>
  </si>
  <si>
    <t>01\0\03\72010</t>
  </si>
  <si>
    <t>07\0\01\72470</t>
  </si>
  <si>
    <t>09\0\07\50200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</si>
  <si>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</si>
  <si>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>09\0\07\72210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</si>
  <si>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</si>
  <si>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</si>
  <si>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2 02 02999 05 7135 151</t>
  </si>
  <si>
    <t xml:space="preserve"> 2 07 05030 05 6300  180</t>
  </si>
  <si>
    <t xml:space="preserve"> 2 07 05030 05 6200 180</t>
  </si>
  <si>
    <t xml:space="preserve"> 2 07 05030 05 0000  180</t>
  </si>
  <si>
    <t xml:space="preserve"> 2 02 03000 00 0000 000</t>
  </si>
  <si>
    <t xml:space="preserve"> 2 19 00000 00 0000  000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</si>
  <si>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</si>
  <si>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2 19 05000 05 0000  151</t>
  </si>
  <si>
    <t xml:space="preserve">                                                                                                                                                   от 16  декабря 2015 года № 294 </t>
  </si>
  <si>
    <t xml:space="preserve">                                                                                                                                                   от  16 декабря 2015 года № 294</t>
  </si>
  <si>
    <t xml:space="preserve">                                                                                                                                                от 16 декабря 2015 года № 294</t>
  </si>
  <si>
    <t xml:space="preserve">                                                                                                                                                    от 16 декабря 2015 года № 294</t>
  </si>
  <si>
    <t>10\0\01\S2472</t>
  </si>
  <si>
    <t>10\0\01\S2473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</si>
  <si>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</si>
  <si>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</si>
  <si>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07\0\01\S2472</t>
  </si>
  <si>
    <t>07\0\01\S2473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</si>
  <si>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</si>
  <si>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</si>
  <si>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 xml:space="preserve">                                                                                                                                                     от 16 декабря 2015 года № 294</t>
  </si>
  <si>
    <t xml:space="preserve">                                                                                                                                              от 16 декабря 2015 года № 294</t>
  </si>
  <si>
    <t>от 16 декабря 2015 года № 294</t>
  </si>
  <si>
    <t xml:space="preserve">                                                                                                     от 16 декабря 2015 года № 294</t>
  </si>
  <si>
    <t xml:space="preserve">                                                                                                 от 16 декабря 2015 года № 294</t>
  </si>
  <si>
    <t xml:space="preserve">                                                                                                  от 16 декабря 2015 года № 294</t>
  </si>
  <si>
    <t xml:space="preserve">                                                                                                        от 16 декабря 2015 года № 294</t>
  </si>
  <si>
    <t xml:space="preserve">                                                                                                   от 16  декабря 2015 года № 294</t>
  </si>
  <si>
    <t xml:space="preserve">                                                                                                        от  16 декабря 2015 года № 294</t>
  </si>
  <si>
    <t xml:space="preserve">                                                                                                   от 16 декабря 2015 года № 294</t>
  </si>
  <si>
    <t>тыс. рублей</t>
  </si>
  <si>
    <t>Сумма (тыс.руб.)</t>
  </si>
  <si>
    <t>Администрация сельского поселения Абитовский сельсовет</t>
  </si>
  <si>
    <t>Администрация сельского поселения Аптраковский сельсовет</t>
  </si>
  <si>
    <t>Администрация сельского поселения Воскресенский сельсовет</t>
  </si>
  <si>
    <t>Администрация сельского поселения Денисовский сельсовет</t>
  </si>
  <si>
    <t>Администрация сельского поселения Зирганский сельсовет</t>
  </si>
  <si>
    <t>Администрация сельского поселения Иштугановский сельсовет</t>
  </si>
  <si>
    <t>Администрация сельского поселения Нордовский сельсовет</t>
  </si>
  <si>
    <t>Администрация сельского поселения Нугушевский сельсовет</t>
  </si>
  <si>
    <t>Администрация сельского поселения Партизанский сельсовет</t>
  </si>
  <si>
    <t>Администрация сельского поселения Сарышевский сельсовет</t>
  </si>
  <si>
    <t>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инфраструктуры, основанных на местных инициативах, на 2016 год</t>
  </si>
  <si>
    <t>Распределение иных межбюджетных трансфертов на финансирование мероприятий по благоустройству территорий населенных пунктов и осуществлению дорожной деятельности в границах сельских поселений бюджетам поселений на 2016 год                                                                              (за счет субсидии из бюджета Республики Башкортостан)</t>
  </si>
  <si>
    <t>на финансирование мероприятий по благоустройству территорий населенных пунктов</t>
  </si>
  <si>
    <t>на осуществление дорожной деятельности в границах сельских поселений</t>
  </si>
  <si>
    <t>приобретение для кинозала и мероприятия в сфере культуры</t>
  </si>
  <si>
    <t>текщий ремонт дорог</t>
  </si>
  <si>
    <t>благоустройство, приобретение елки, светодиодного оборудования</t>
  </si>
  <si>
    <t>приобретение и монтаж детской игровой площадки</t>
  </si>
  <si>
    <t>кадастровые работы по межеванию земельных участков</t>
  </si>
  <si>
    <t>реконструкция свалки</t>
  </si>
  <si>
    <t>установка чистотника д. Кизрай</t>
  </si>
  <si>
    <t>монтаж водопровода</t>
  </si>
  <si>
    <t>мероприятия в сфере коммунального х-ва</t>
  </si>
  <si>
    <t>ремонт имущества казны</t>
  </si>
  <si>
    <t>в том числе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</si>
  <si>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</si>
  <si>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1 17 14030 05 0000 180</t>
  </si>
  <si>
    <t>Средства самообложения граждан, зачисляемые в бюджеты муниципальных районов</t>
  </si>
  <si>
    <t>Иные доходы бюджета муниципального района Мелеузовский район Республики Башкортостан,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</t>
  </si>
  <si>
    <t>1 12 04051 05 0000 120</t>
  </si>
  <si>
    <t>1 12 04052 05 0000 120</t>
  </si>
  <si>
    <t>Безвозмездные поступления &lt;1&gt;, &lt;2&gt;</t>
  </si>
  <si>
    <t>Администраторами доходов бюджета муниципального района Мелеузовский район Республики Башкортостан по подстатьям, статьям,  подгруппам группы доходов «2 00 00000 00 – 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бюджет муниципального района Мелеузовский район Республики Башкортостан) являются уполномоченные органы местного самоуправления муниципального района, а также созданные ими казенные учреждения, предоставившие соответствующие межбюджетные трансферты.</t>
  </si>
  <si>
    <t>Администраторами доходов бюджета муниципального района Мелеузовский район Республики Башкортостан по подстатьям, статьям, подгруппам группы доходов «2 00 00000 00 – безвозмездные поступления» являются уполномоченные органы местного самоуправления муниципального района, а также созданные ими казенные учреждения, являющиеся получателями указанных средств.</t>
  </si>
  <si>
    <t>Бюджеты поселений (сельских, городских)</t>
  </si>
  <si>
    <t>ДОХОДЫ ОТ ОКАЗАНИЯ ПЛАТНЫХ УСЛУГ (РАБОТ) И КОМПЕНСАЦИИ ЗАТРАТ ГОСУДАРСТВА</t>
  </si>
  <si>
    <t>ДОХОДЫ ОТ УПЛАТЫ АДМИНИСТРАТИВНЫХ ПЛАТЕЖЕЙ И СБОРОВ</t>
  </si>
  <si>
    <t>000 1 17 02020 10 0000 180</t>
  </si>
  <si>
    <t>000 1 17 14030 10 0000 180</t>
  </si>
  <si>
    <t>ДОХОДЫ ОТ БЕЗВОЗМЕЗДНЫХ ПОСТУПЛЕНИЙ</t>
  </si>
  <si>
    <t>000 2 18 05010 10 0000 151</t>
  </si>
  <si>
    <t>000 2 18 05020 10 0000 151</t>
  </si>
  <si>
    <t>000 2 18 05010 10 0000 180</t>
  </si>
  <si>
    <t>000 2 18 05020 10 0000 180</t>
  </si>
  <si>
    <t>000 2 18 05030 10 0000 180</t>
  </si>
  <si>
    <t>000 1 17 05050 10 0000 180</t>
  </si>
  <si>
    <t>000 1 17 01050 10 0000 180</t>
  </si>
  <si>
    <t>000 1 16 90050 10 0000 140</t>
  </si>
  <si>
    <t>000 1 16 32000 10 0000 140</t>
  </si>
  <si>
    <t>000 1 16 23052 10 0000 140</t>
  </si>
  <si>
    <t>000 1 16 23051 10 0000 140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</si>
  <si>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</si>
  <si>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на социальную поддержку детей-сирот по выплате вознаграждения, причитающегося патронатному  воспитателю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</si>
  <si>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</si>
  <si>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>2 02 03024 05 7208 151</t>
  </si>
  <si>
    <t>2 02 03024 05 7209 151</t>
  </si>
  <si>
    <t>2 02 02999 05 7132 151</t>
  </si>
  <si>
    <t>Субсидии на осуществление мероприятий по переходу на поквартирные системы отопления и установке блочных котельных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</si>
  <si>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</si>
  <si>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</si>
  <si>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</si>
  <si>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000 1 16 21050 10 0000 140</t>
  </si>
  <si>
    <t>000 1 15 02050 10 0000 140</t>
  </si>
  <si>
    <t>000 1 14 03050 10 0000 440</t>
  </si>
  <si>
    <t>000 1 14 03050 10 0000 410</t>
  </si>
  <si>
    <t>000 1 13 02995 10 0000 130</t>
  </si>
  <si>
    <t>000 1 13 02065 10 0000 130</t>
  </si>
  <si>
    <t>000 1 13 01995 10 0000 130</t>
  </si>
  <si>
    <t>000 1 09 04053 10 0000 110</t>
  </si>
  <si>
    <t>Мероприятия по развитию малого и среднего предпринимательства</t>
  </si>
  <si>
    <t xml:space="preserve"> 2 02 01001 05 0000 151</t>
  </si>
  <si>
    <t xml:space="preserve"> 2 02 01003 05 0000 151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</si>
  <si>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</si>
  <si>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</si>
  <si>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</si>
  <si>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</si>
  <si>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</si>
  <si>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</si>
  <si>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Дорожное хозяйство (дорожные фонды)</t>
  </si>
  <si>
    <t>доходов бюджета муниципального района Мелеузовский район Республики Башкортостан</t>
  </si>
  <si>
    <t>Межбюджетные трансферты</t>
  </si>
  <si>
    <t>Ведомственная структура расходов  бюджета муниципального района</t>
  </si>
  <si>
    <t>НАЛОГОВЫЕ И НЕНАЛОГОВЫЕ ДОХОДЫ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</si>
  <si>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</si>
  <si>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Финансовое управление администрации муниципального района Мелеузовский район Республики Башкортостан</t>
  </si>
  <si>
    <t>01 06 04 00 05 0000 810</t>
  </si>
  <si>
    <t>01 05 02 01 05 0000 610</t>
  </si>
  <si>
    <t>01 05 02 01 05 0000 510</t>
  </si>
  <si>
    <t>01 06 05 01 05 0000 640</t>
  </si>
  <si>
    <t>Прочие доходы от компенсации затрат бюджетов муниципальных районов</t>
  </si>
  <si>
    <t xml:space="preserve">1 16 51030 02 0000 140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</si>
  <si>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</si>
  <si>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(в процентах)</t>
  </si>
  <si>
    <t>Коды бюджетной классификации Российской Федерации</t>
  </si>
  <si>
    <t>Наименование дохода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</si>
  <si>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</si>
  <si>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1 08 07150 01 0000 110</t>
  </si>
  <si>
    <t>Платежи от государственных и муниципальных унитарных предприятий</t>
  </si>
  <si>
    <t>ШТРАФЫ, САНКЦИИ, ВОЗМЕЩЕНИЕ УЩЕРБА</t>
  </si>
  <si>
    <t>ПРОЧИЕ НЕНАЛОГОВЫЕ ДОХОДЫ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</si>
  <si>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</si>
  <si>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07\0\01\L0140</t>
  </si>
  <si>
    <t>Реализация мероприятий федеральной целевой программы "Культура России (2012-2018 годы)" за счет средств местных бюджетов</t>
  </si>
  <si>
    <t>07\0\02\S2130</t>
  </si>
  <si>
    <t>Оснащение детских музыкальных школ и школ искусств музыкальными инструментами за счет средств местных бюджетов</t>
  </si>
  <si>
    <t>09\0\04\72470</t>
  </si>
  <si>
    <t>Субсидии на софинансирование проектов развития общественной инфраструктуры, основанных на местных инициативах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</si>
  <si>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</si>
  <si>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</si>
  <si>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Мб</t>
  </si>
  <si>
    <t>Дворцы и дома культуры, другие учреждения культуры</t>
  </si>
  <si>
    <t>Мероприятия в сфере культуры, кинематографии</t>
  </si>
  <si>
    <t>Городское поселение г. Мелеуз</t>
  </si>
  <si>
    <t>0107</t>
  </si>
  <si>
    <t>6201 мб, 29544 рб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</si>
  <si>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</si>
  <si>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</si>
  <si>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</si>
  <si>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</si>
  <si>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</si>
  <si>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</si>
  <si>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</si>
  <si>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</si>
  <si>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</si>
  <si>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</si>
  <si>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</si>
  <si>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Целевки нет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</si>
  <si>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</si>
  <si>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</si>
  <si>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</si>
  <si>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</si>
  <si>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</si>
  <si>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нет целевки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</si>
  <si>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</si>
  <si>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</si>
  <si>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</si>
  <si>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</si>
  <si>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</si>
  <si>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</si>
  <si>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</si>
  <si>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</si>
  <si>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</si>
  <si>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</si>
  <si>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</si>
  <si>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</si>
  <si>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</si>
  <si>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</si>
  <si>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</si>
  <si>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</si>
  <si>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</si>
  <si>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</si>
  <si>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2 02 03024 05 7254 151</t>
  </si>
  <si>
    <t>Субвенции на проведение мероприятий по отлову и содержанию безнадзорных животных</t>
  </si>
  <si>
    <t>2 02 02089 05 0002 151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</si>
  <si>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</si>
  <si>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2 02 03027 05 0000 151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</si>
  <si>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</si>
  <si>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</si>
  <si>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</si>
  <si>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</si>
  <si>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</si>
  <si>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</si>
  <si>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</si>
  <si>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</si>
  <si>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</si>
  <si>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</si>
  <si>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</si>
  <si>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</si>
  <si>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</si>
  <si>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</si>
  <si>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</si>
  <si>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</si>
  <si>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</si>
  <si>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</si>
  <si>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</si>
  <si>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</si>
  <si>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</si>
  <si>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</si>
  <si>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</si>
  <si>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</si>
  <si>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</si>
  <si>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</si>
  <si>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</si>
  <si>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</si>
  <si>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</si>
  <si>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</si>
  <si>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</si>
  <si>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</si>
  <si>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</si>
  <si>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</si>
  <si>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</si>
  <si>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</si>
  <si>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</si>
  <si>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</si>
  <si>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</si>
  <si>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</si>
  <si>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</si>
  <si>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</si>
  <si>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</si>
  <si>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</si>
  <si>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</si>
  <si>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</si>
  <si>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</si>
  <si>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</si>
  <si>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</si>
  <si>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</si>
  <si>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</si>
  <si>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</si>
  <si>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</si>
  <si>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</si>
  <si>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</si>
  <si>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</si>
  <si>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</si>
  <si>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</si>
  <si>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</si>
  <si>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</si>
  <si>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</si>
  <si>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</si>
  <si>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</si>
  <si>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</si>
  <si>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</si>
  <si>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</si>
  <si>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</si>
  <si>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</si>
  <si>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</si>
  <si>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</si>
  <si>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</si>
  <si>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</si>
  <si>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</si>
  <si>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</si>
  <si>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</si>
  <si>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</si>
  <si>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</si>
  <si>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</si>
  <si>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</si>
  <si>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</si>
  <si>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</si>
  <si>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</si>
  <si>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</si>
  <si>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</si>
  <si>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</si>
  <si>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</si>
  <si>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</si>
  <si>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</si>
  <si>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</si>
  <si>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</si>
  <si>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</si>
  <si>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</si>
  <si>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</si>
  <si>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</si>
  <si>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</si>
  <si>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</si>
  <si>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</si>
  <si>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</si>
  <si>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</si>
  <si>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</si>
  <si>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</si>
  <si>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</si>
  <si>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</si>
  <si>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</si>
  <si>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</si>
  <si>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</si>
  <si>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</si>
  <si>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</si>
  <si>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</si>
  <si>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</si>
  <si>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</si>
  <si>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</si>
  <si>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</si>
  <si>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</si>
  <si>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</si>
  <si>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</si>
  <si>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</si>
  <si>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</si>
  <si>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</si>
  <si>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</si>
  <si>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</si>
  <si>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</si>
  <si>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</si>
  <si>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</si>
  <si>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</si>
  <si>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</si>
  <si>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</si>
  <si>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</si>
  <si>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</si>
  <si>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</si>
  <si>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</si>
  <si>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</si>
  <si>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</si>
  <si>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</si>
  <si>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</si>
  <si>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</si>
  <si>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</si>
  <si>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</si>
  <si>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</si>
  <si>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</si>
  <si>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 xml:space="preserve">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</si>
  <si>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</si>
  <si>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</si>
  <si>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</si>
  <si>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</si>
  <si>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</si>
  <si>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</si>
  <si>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</si>
  <si>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</si>
  <si>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</si>
  <si>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</si>
  <si>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</si>
  <si>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1 11 09035 05 0000 120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</si>
  <si>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</si>
  <si>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1 16 37040 05 0000 140</t>
  </si>
  <si>
    <t xml:space="preserve">Невыясненные поступления, зачисляемые в бюджеты муниципальных районов </t>
  </si>
  <si>
    <t xml:space="preserve">&lt;2&gt; </t>
  </si>
  <si>
    <t>Налог на добычу общераспространенных полезных ископаемых</t>
  </si>
  <si>
    <t>1 07 01000 01 0000 110</t>
  </si>
  <si>
    <t>Налог на добычу полезных ископаемых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</si>
  <si>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</si>
  <si>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</si>
  <si>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</si>
  <si>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РБ</t>
  </si>
  <si>
    <t>МБ</t>
  </si>
  <si>
    <t>2 02 02999 05 7101 151</t>
  </si>
  <si>
    <t>ФБ</t>
  </si>
  <si>
    <t>Получение кредитов от других бюджетов бюджетной системы Российской Федерации бюджету муниципального района в валюте Российской Федерации</t>
  </si>
  <si>
    <t>Субсидии на софинансирование расходных обязательств</t>
  </si>
  <si>
    <t>Субвенции бюджетам муниципальных районов на выплату дотаций бюджетам поселений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</si>
  <si>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</si>
  <si>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</si>
  <si>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</si>
  <si>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</si>
  <si>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</si>
  <si>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</si>
  <si>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</si>
  <si>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 бюджетов городских поселений</t>
  </si>
  <si>
    <t>000 1 17 14030 13 0000 180</t>
  </si>
  <si>
    <t>Средства самообложения граждан, зачисляемые в бюджеты городских поселений</t>
  </si>
  <si>
    <t>000 2 18 05010 13 0000 151</t>
  </si>
  <si>
    <t>000 2 18 05020 13 0000 151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</si>
  <si>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</si>
  <si>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000 2 18 05010 13 0000 180</t>
  </si>
  <si>
    <t>Доходы бюджетов городских поселений от возврата бюджетными учреждениями остатков субсидий прошлых лет</t>
  </si>
  <si>
    <t>000 2 18 05020 13 0000 180</t>
  </si>
  <si>
    <t>Доходы бюджетов городских поселений от возврата автономными учреждениями остатков субсидий прошлых лет</t>
  </si>
  <si>
    <t>000 2 18 05030 13 0000 180</t>
  </si>
  <si>
    <t>Доходы бюджетов городских поселений от возврата иными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</si>
  <si>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</si>
  <si>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</si>
  <si>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Примечание.</t>
  </si>
  <si>
    <t>01 02 00 00 05 0000 710</t>
  </si>
  <si>
    <t>Получение кредитов от кредитных организаций бюджету муниципального района в валюте Российской Федерации</t>
  </si>
  <si>
    <t>Погашение кредитов от кредитных организаций бюджету муниципального района в валюте Российской Федерации</t>
  </si>
  <si>
    <t>01 03 01 00 05 0000 710</t>
  </si>
  <si>
    <r>
      <t xml:space="preserve">ДОХОДЫ ОТ ПОГАШЕНИЯ ЗАДОЛЖЕННОСТИ </t>
    </r>
    <r>
      <rPr>
        <b/>
        <sz val="12"/>
        <rFont val="Times New Roman"/>
        <family val="1"/>
      </rPr>
      <t>И ПЕРЕРАСЧЕТОВ ПО ОТМЕНЕННЫМ НАЛОГАМ, СБОРАМ И ИНЫМ ОБЯЗАТЕЛЬНЫМ ПЛАТЕЖАМ</t>
    </r>
  </si>
  <si>
    <t xml:space="preserve">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</si>
  <si>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</si>
  <si>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</si>
  <si>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</si>
  <si>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</si>
  <si>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к решению Совета муниципального 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</si>
  <si>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</si>
  <si>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</si>
  <si>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</si>
  <si>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</si>
  <si>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</si>
  <si>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</si>
  <si>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</si>
  <si>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</si>
  <si>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</si>
  <si>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</si>
  <si>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</si>
  <si>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</si>
  <si>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</si>
  <si>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</si>
  <si>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</si>
  <si>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</si>
  <si>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1 16 25020 01 0000 140</t>
  </si>
  <si>
    <t>0111</t>
  </si>
  <si>
    <t>0113</t>
  </si>
  <si>
    <t xml:space="preserve">Сельское поселение Мелеузовский сельсовет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</si>
  <si>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</si>
  <si>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</si>
  <si>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</si>
  <si>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</si>
  <si>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</si>
  <si>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</si>
  <si>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</si>
  <si>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</si>
  <si>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</si>
  <si>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</si>
  <si>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</si>
  <si>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706</t>
  </si>
  <si>
    <t>Доходы от продажи квартир, находящихся в собственности муниципальных районов</t>
  </si>
  <si>
    <t>Приложение № 6</t>
  </si>
  <si>
    <t>Резервные фонды местных администраций</t>
  </si>
  <si>
    <t>1001</t>
  </si>
  <si>
    <t>Пенсионное обеспечение</t>
  </si>
  <si>
    <t>1 11 09015 05 0000 120</t>
  </si>
  <si>
    <t>Безвозмездные поступления &lt;1&gt;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</si>
  <si>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</si>
  <si>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</si>
  <si>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продажи нематериальных активов, находящихся в собственности муниципальных районов</t>
  </si>
  <si>
    <t>1401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</si>
  <si>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</si>
  <si>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09\0\09\72170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</si>
  <si>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</si>
  <si>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</si>
  <si>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</si>
  <si>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компенсации затрат  бюджетов муниципальных районов</t>
  </si>
  <si>
    <t xml:space="preserve">Поступления  сумм в возмещение вреда, причиняемого автомобильным дорогам местного значения     транспортными средствами, осуществляющими перевозки тяжеловесных и  (или) крупногабаритных грузов, зачисляемые в бюджеты муниципальных районов  </t>
  </si>
  <si>
    <t>Плата за использование лесов, расположенных на землях иных категорий, находящихся в  собственности муниципальных районов, в части платы по договору купли-продажи лесных насаждений</t>
  </si>
  <si>
    <t xml:space="preserve">Плата за использование лесов, расположенных на землях иных категорий, находящихся в собственности муниципальных районов, в части арендной платы </t>
  </si>
  <si>
    <r>
      <t xml:space="preserve">Платежи, взимаемые органами </t>
    </r>
    <r>
      <rPr>
        <sz val="12"/>
        <rFont val="Times New Roman"/>
        <family val="1"/>
      </rPr>
      <t xml:space="preserve">местного самоуправления </t>
    </r>
    <r>
      <rPr>
        <sz val="12"/>
        <color indexed="8"/>
        <rFont val="Times New Roman"/>
        <family val="1"/>
      </rPr>
      <t>(организациями) муниципальных районов за выполнение определенных функций</t>
    </r>
  </si>
  <si>
    <t>Земельный налог (по обязательствам, возникшим до 1 января 2006 года), мобилизуемый на территориях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</si>
  <si>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</si>
  <si>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</si>
  <si>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</si>
  <si>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Средства от распоряжения и реализации конфискованного и иного имущества, обращенного в доходы сельских 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</si>
  <si>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</si>
  <si>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</si>
  <si>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ШТРАФОВ, САНКЦИЙ, ВОЗМЕЩЕНИЙ УЩЕРБА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</si>
  <si>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</si>
  <si>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</si>
  <si>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</si>
  <si>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</si>
  <si>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</si>
  <si>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</si>
  <si>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01\0\10\R0272</t>
  </si>
  <si>
    <t>Субсидии на реализацию мероприятий государcтвенной программы Российской Федерации "Доступная среда на 2011-2020 годы" за счет средств бюджета Республики Башкортостан</t>
  </si>
  <si>
    <t>Реализация мероприятий федеральной целевой программы "Культура России (2012-2018 годы)" за счет средств федерального бюджета</t>
  </si>
  <si>
    <t>07\0\01\R0140</t>
  </si>
  <si>
    <t>Реализация мероприятий федеральной целевой программы "Культура России (2012-2018 годы)" за счет средств бюджета Республики Башкортостан</t>
  </si>
  <si>
    <t>07\0\01\51470</t>
  </si>
  <si>
    <t>07\0\01\51480</t>
  </si>
  <si>
    <t>09\0\07\50182</t>
  </si>
  <si>
    <t xml:space="preserve">Субсидии на реализацию мероприятий федеральной целевой программы "Устойчивое развитие сельских территорий на 2014-2017 годы и на период до 2020 года" за счет средств федерального бюджета </t>
  </si>
  <si>
    <t>Субсилии на предоставление социальных выплат молодым семьям на приобретение (строительство) жилья</t>
  </si>
  <si>
    <t>09\0\07\R0185</t>
  </si>
  <si>
    <t>Субсидии на улучшение жилищных граждан, проживающих в сельской местности, за счет средств бюджета Республики Башкортостан</t>
  </si>
  <si>
    <t>09\0\07\R0186</t>
  </si>
  <si>
    <t>Субсидии на улучшение жилищных молодых семей и молодых специалистов, проживающих в сельской местности, за счет средств бюджета Республики Башкортостан</t>
  </si>
  <si>
    <t>Иные безвозмездные и безвозвратные перечисления</t>
  </si>
  <si>
    <t>Прочие межбюджетные трансферты общего характера</t>
  </si>
  <si>
    <t>Иные межбюджетные трансферты на премирование муниципальных образований Республики Башкортостан по итогам конкурса "Лучшее муниципальное образование Республики Башкортостан"</t>
  </si>
  <si>
    <t>10\0\01\S2470</t>
  </si>
  <si>
    <t>Иные межбюджетные трансферты на премирование победителей республиканского конкурса "Лучший многоквартирный дом"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</si>
  <si>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</si>
  <si>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</si>
  <si>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</si>
  <si>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</si>
  <si>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</si>
  <si>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</si>
  <si>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</si>
  <si>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</si>
  <si>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</si>
  <si>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</si>
  <si>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</si>
  <si>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99\9\99\00000</t>
  </si>
  <si>
    <t>09\0\06\72410</t>
  </si>
  <si>
    <t>09\0\06\72320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</si>
  <si>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</si>
  <si>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админ</t>
  </si>
  <si>
    <t>усх</t>
  </si>
  <si>
    <t>фу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</si>
  <si>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</si>
  <si>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</si>
  <si>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</si>
  <si>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</si>
  <si>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</si>
  <si>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</si>
  <si>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</si>
  <si>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</si>
  <si>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</si>
  <si>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</si>
  <si>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</si>
  <si>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</si>
  <si>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01\0\09\073060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</si>
  <si>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</si>
  <si>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</si>
  <si>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</si>
  <si>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</si>
  <si>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</si>
  <si>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</si>
  <si>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</si>
  <si>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</si>
  <si>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</si>
  <si>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</si>
  <si>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</si>
  <si>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</si>
  <si>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</si>
  <si>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</si>
  <si>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</si>
  <si>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99\9\99\99999</t>
  </si>
  <si>
    <t>Нормативы
распределения  доходов между  бюджетами сельских и городского поселений, входящих в состав муниципального района Мелеузовский район Республики Башкортостан, на 2016 год и на плановый период 2017 и 2018 годов</t>
  </si>
  <si>
    <t>000 1 11 05313 13 0000 120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</si>
  <si>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</si>
  <si>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</si>
  <si>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</si>
  <si>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</si>
  <si>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Невыясненные поступления зачисляемые в бюджеты муниципальных районов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</si>
  <si>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</si>
  <si>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</si>
  <si>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</si>
  <si>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                                                                                                       Приложение № 15</t>
  </si>
  <si>
    <t xml:space="preserve">                                                                                                   Приложение № 16</t>
  </si>
  <si>
    <t xml:space="preserve">                                                                                                        Приложение № 17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</si>
  <si>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</si>
  <si>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</si>
  <si>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</si>
  <si>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</si>
  <si>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</si>
  <si>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</si>
  <si>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</si>
  <si>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</si>
  <si>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</si>
  <si>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</si>
  <si>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</si>
  <si>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БЕЗВОЗМЕЗДНЫЕ ПОСТУПЛЕНИЯ ОТ ДРУГИХ БЮДЖЕТОВ БЮДЖЕТНОЙ СИСТЕМЫ РОССИЙСКОЙ ФЕДЕРАЦИИ</t>
  </si>
  <si>
    <t xml:space="preserve"> 2 02 01001 00 0000 000</t>
  </si>
  <si>
    <t xml:space="preserve">Городское поселение г. Мелеуз 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</si>
  <si>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</si>
  <si>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</si>
  <si>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</si>
  <si>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</si>
  <si>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</si>
  <si>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</si>
  <si>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</si>
  <si>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</si>
  <si>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</si>
  <si>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</si>
  <si>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</si>
  <si>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</si>
  <si>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</si>
  <si>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</si>
  <si>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</si>
  <si>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</si>
  <si>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</si>
  <si>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</si>
  <si>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</si>
  <si>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</si>
  <si>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</si>
  <si>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</si>
  <si>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</si>
  <si>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НЕТ ЦЕЛЕВКИ</t>
  </si>
  <si>
    <t>Подготовка населения и организаций к действиям в чрезвычайной ситуации в мирное и военное время</t>
  </si>
  <si>
    <t>Приложение № 10</t>
  </si>
  <si>
    <t xml:space="preserve">                                                                                                                                                     Приложение № 11</t>
  </si>
  <si>
    <t>Вед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</si>
  <si>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</si>
  <si>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</si>
  <si>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</si>
  <si>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</si>
  <si>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 xml:space="preserve"> 2 02 01003 00 0000 151</t>
  </si>
  <si>
    <t>Дотации бюджетам на поддержку мер по обеспечению сбалансированности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</si>
  <si>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</si>
  <si>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</si>
  <si>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</si>
  <si>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</si>
  <si>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</si>
  <si>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</si>
  <si>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</si>
  <si>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Перечень главных администраторов источников дефицита бюджета муниципального района Мелеузовский район Республики Башкортостан на 2016 год и на плановый период 2017 и 2018 годов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</si>
  <si>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</si>
  <si>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</si>
  <si>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</si>
  <si>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</si>
  <si>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</si>
  <si>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</si>
  <si>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</si>
  <si>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</si>
  <si>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</si>
  <si>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</si>
  <si>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</si>
  <si>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</si>
  <si>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12\0\03\21930</t>
  </si>
  <si>
    <t>Создание комплексной системы экстренного оповещения населения</t>
  </si>
  <si>
    <t>09\0\06\03560</t>
  </si>
  <si>
    <t>Мероприятия в области коммунального хозяйства</t>
  </si>
  <si>
    <t>09\0\06\61320</t>
  </si>
  <si>
    <t>1 14 02000 00 0000 000</t>
  </si>
  <si>
    <t>главного администратора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</si>
  <si>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</si>
  <si>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выдачу разрешения на установку рекламной конструкции</t>
  </si>
  <si>
    <t>1 07 00000 00 0000 000</t>
  </si>
  <si>
    <t>1 07 01020 01 0000 110</t>
  </si>
  <si>
    <t>1 13 01540 05 0000 130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</si>
  <si>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</si>
  <si>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</si>
  <si>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</si>
  <si>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</si>
  <si>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</si>
  <si>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1 16 23051 05 0000 140</t>
  </si>
  <si>
    <t>на уличное освещение</t>
  </si>
  <si>
    <t>на доведение заработной платы низкооплачиваемых работников до минимальной заработной платы 7500 рублей</t>
  </si>
  <si>
    <t xml:space="preserve">Увеличение прочих остатков денежных средств бюджета муниципального района </t>
  </si>
  <si>
    <t>Итого</t>
  </si>
  <si>
    <t>0105 02 01 05 0000 610</t>
  </si>
  <si>
    <t xml:space="preserve">                                                                                                     Республики Башкортостан</t>
  </si>
  <si>
    <t>(тыс. руб.)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</si>
  <si>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</si>
  <si>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Приложение № 13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</si>
  <si>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</si>
  <si>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</si>
  <si>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>Погашение кредитов от других бюджетов бюджетной системы Российской Федерации бюджету муниципального района в валюте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</si>
  <si>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</si>
  <si>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</si>
  <si>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</si>
  <si>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1 0302000 01 0000 110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</si>
  <si>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</si>
  <si>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</si>
  <si>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</si>
  <si>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</si>
  <si>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</si>
  <si>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Всего в тыс.руб.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</si>
  <si>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</si>
  <si>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</si>
  <si>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</si>
  <si>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</si>
  <si>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</si>
  <si>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</si>
  <si>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</si>
  <si>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</si>
  <si>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</si>
  <si>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</si>
  <si>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 xml:space="preserve"> 2 02 04014 05 7301 151</t>
  </si>
  <si>
    <t>Предоставление субсидий бюджетным, автономным учреждениям и иным некоммерческим организациям</t>
  </si>
  <si>
    <t>600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</si>
  <si>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</si>
  <si>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</si>
  <si>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</si>
  <si>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</si>
  <si>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</si>
  <si>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</si>
  <si>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</si>
  <si>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</si>
  <si>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</si>
  <si>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</si>
  <si>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</si>
  <si>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</si>
  <si>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</si>
  <si>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2 02 03015 05 0000 151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</si>
  <si>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</si>
  <si>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1 16 32000 05 0000 140</t>
  </si>
  <si>
    <t xml:space="preserve"> 2 02 03024 05 7202 151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</si>
  <si>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</si>
  <si>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</si>
  <si>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2 02 03024 05 7210 151</t>
  </si>
  <si>
    <t xml:space="preserve"> 2 02 03024 05 7211 151</t>
  </si>
  <si>
    <t>Иные межбюджетные трансферты</t>
  </si>
  <si>
    <t xml:space="preserve"> 2 02 04000 00 0000 151</t>
  </si>
  <si>
    <t>0408</t>
  </si>
  <si>
    <t>Транспорт</t>
  </si>
  <si>
    <t>Отдельные мероприятия в области автомобильного транспорта</t>
  </si>
  <si>
    <t>№ п/п</t>
  </si>
  <si>
    <t>Наименование мунциипальных образований</t>
  </si>
  <si>
    <t>0412</t>
  </si>
  <si>
    <t>Профессиональная подготовка, переподготовка и повышение квалификации</t>
  </si>
  <si>
    <t>1 16 90050 05 0000 140</t>
  </si>
  <si>
    <t>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 городского поселений муниципального района Мелеузовский район Республики Башкортостан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</si>
  <si>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</si>
  <si>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</si>
  <si>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2 02 03027 05 7221 151</t>
  </si>
  <si>
    <t>2 02 03027 05 7222 151</t>
  </si>
  <si>
    <t>2 02 03027 05 7223 151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</si>
  <si>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</si>
  <si>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</si>
  <si>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</si>
  <si>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</si>
  <si>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</si>
  <si>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</si>
  <si>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</si>
  <si>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</si>
  <si>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 xml:space="preserve">Мелеузовский район на 2016 год </t>
  </si>
  <si>
    <t>Мелеузовский район на плановый период 2017 и 2018 годов</t>
  </si>
  <si>
    <t xml:space="preserve">Распределение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</si>
  <si>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Распределение бюджетных ассигнований муниципального района Мелеузовский район Республики Башкортостан на плановый период 2017 и 2018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</si>
  <si>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 xml:space="preserve">Распределение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</si>
  <si>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2017 и 2018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</si>
  <si>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Мелеузовский район Республики Башкортостан на плановый период 2017 и 2018 годов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</si>
  <si>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2016 год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</si>
  <si>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2017 и 2018 годов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</si>
  <si>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2016 год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</si>
  <si>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</si>
  <si>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</si>
  <si>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2 02 03024 05 7216 151</t>
  </si>
  <si>
    <t>2 02 03024 05 7253 151</t>
  </si>
  <si>
    <t xml:space="preserve"> 2 02 03024 05 7213 151</t>
  </si>
  <si>
    <t xml:space="preserve"> 2 02 03024 05 7214 151</t>
  </si>
  <si>
    <t xml:space="preserve"> 2 02 03024 05 7212 151</t>
  </si>
  <si>
    <t xml:space="preserve"> 2 02 03024 05 7215 151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</si>
  <si>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</si>
  <si>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2 02 03119 05 0000 151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</si>
  <si>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</si>
  <si>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</si>
  <si>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</si>
  <si>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</si>
  <si>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1 0302260 01 0000 110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</si>
  <si>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</si>
  <si>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</si>
  <si>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</si>
  <si>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 xml:space="preserve"> 2 02 01000 00 0000 000</t>
  </si>
  <si>
    <t xml:space="preserve"> 2 00 00000 00 0000 000</t>
  </si>
  <si>
    <t xml:space="preserve"> 2 02 00000 00 0000 000</t>
  </si>
  <si>
    <t xml:space="preserve">Перечень главных администраторов доходов бюджета муниципального района Мелеузовский район Республики Башкортостан 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</si>
  <si>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</si>
  <si>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Субсидии на оснащение детских музыкальных школ и школ искусств музыкальными инструментами</t>
  </si>
  <si>
    <t>Учреждения в сфере отдыха и оздоровления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</si>
  <si>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</si>
  <si>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</si>
  <si>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</si>
  <si>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</si>
  <si>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</si>
  <si>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01\0\01\72030</t>
  </si>
  <si>
    <t>09\0\09\74000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</si>
  <si>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</si>
  <si>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05\0\01\50642</t>
  </si>
  <si>
    <t>Субсидии на мероприятия по развитию водоснабжения в сельской местности за счет средств бюджета Республики Башкортостан</t>
  </si>
  <si>
    <t>09\0\01\R0182</t>
  </si>
  <si>
    <t>01\0\10\50272</t>
  </si>
  <si>
    <t>Субсидии на реализацию мероприятий государcтвенной программы Российской Федерации "Доступная среда на 2011-2020 годы" за счет средств федерального бюджета</t>
  </si>
  <si>
    <t>01\0\10\L0272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</si>
  <si>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</si>
  <si>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местных бюджетов</t>
  </si>
  <si>
    <t>01\0\02\L0970</t>
  </si>
  <si>
    <t>01\0\08\74140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</si>
  <si>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</si>
  <si>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Субсидии на реализацию мероприятий государственной программы Российской Федерации «Доступная среда» на 2011–2020 годы за счет средств федерального бюджета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</si>
  <si>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</si>
  <si>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</si>
  <si>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07\0\01\51440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</si>
  <si>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</si>
  <si>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07\0\01\S2470</t>
  </si>
  <si>
    <t>03\0\04\50272</t>
  </si>
  <si>
    <t>2 02 02999 05 7122 151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</si>
  <si>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</si>
  <si>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</si>
  <si>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2 02 02051 05 0000 151</t>
  </si>
  <si>
    <t>Субсидии бюджетам муниципальных районов на реализацию федеральных целевых программ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</si>
  <si>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</si>
  <si>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</si>
  <si>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</si>
  <si>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</si>
  <si>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</si>
  <si>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</si>
  <si>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2 02 02008 05 0000 151</t>
  </si>
  <si>
    <t>Субсидии бюджетам муниципальных районов на обеспечение жильем молодых семей</t>
  </si>
  <si>
    <t>2 02 02999 05 7120 151</t>
  </si>
  <si>
    <t>2 02 02999 05 7134 151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</si>
  <si>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</si>
  <si>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 xml:space="preserve"> 2 02 04999 05 7505 151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</si>
  <si>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</si>
  <si>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 xml:space="preserve"> 2 02 04999 05 7509 151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</si>
  <si>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</si>
  <si>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Субсидии на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</si>
  <si>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2 02 02999 05 7124 151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</si>
  <si>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</si>
  <si>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2 02 02999 05 7125 151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</si>
  <si>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</si>
  <si>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2 02 02215 05 0000 151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</si>
  <si>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</si>
  <si>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</si>
  <si>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</si>
  <si>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«Доступная среда» на 2011–2020 годы</t>
  </si>
  <si>
    <t>2 02 02207 05 7131 151</t>
  </si>
  <si>
    <t>Субсидии на реализацию мероприятий по формированию общей среды жизнедеятельности с учетом потребности инвалидов</t>
  </si>
  <si>
    <t xml:space="preserve">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</si>
  <si>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</si>
  <si>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2 02 04999 05 7511 151</t>
  </si>
  <si>
    <t>Межбюджетные трансферты, передаваемые бюджетам на приобретение школьно-письменных принадлежностей первоклассникам из многодетных малообеспеченных семей</t>
  </si>
  <si>
    <t xml:space="preserve"> 2 07 00000 00 0000  151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</si>
  <si>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</si>
  <si>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</si>
  <si>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</si>
  <si>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</si>
  <si>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</si>
  <si>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03\0\04\L0272</t>
  </si>
  <si>
    <t>Осуществление мероприятий по реконструкции и строительству  объектов водоснабжения и водоотведения, электро- и теплоснабжения за счет средств местных бюджетов</t>
  </si>
  <si>
    <t xml:space="preserve">   (ред.от 28 декабря 2016 года № 43)</t>
  </si>
  <si>
    <t xml:space="preserve">                                                                            (ред.от 28 декабря 2016 года № 43)</t>
  </si>
  <si>
    <t xml:space="preserve">                                                                                      (ред. от 28 декабря 2016 года № 43)</t>
  </si>
  <si>
    <t xml:space="preserve">              (ред.от 28 декабря 2016 года № 43)                                                                                                               </t>
  </si>
  <si>
    <t>(ред.от 28 декабря 2016 года № 43)</t>
  </si>
  <si>
    <t xml:space="preserve">                                                                      (ред.от 28 декабря 2016 года № 43)</t>
  </si>
  <si>
    <t xml:space="preserve">                                                                                 (ред.от 28 декабря 2016 года № 43)</t>
  </si>
  <si>
    <t xml:space="preserve">                                                                                (ред.от 28 декабря 2016года № 43)</t>
  </si>
  <si>
    <t xml:space="preserve">                                                                                           (ред.от 28 декабря 2016 года  43)</t>
  </si>
  <si>
    <t xml:space="preserve">     (ред.от 28 декабря 2016 года № 43)</t>
  </si>
  <si>
    <t xml:space="preserve">                                                                                                                                                     (ред. от 28 декабря 2016 года № 43)</t>
  </si>
  <si>
    <t xml:space="preserve">                                                                                          (ред. от 28 декабря 2016 года № 43)</t>
  </si>
  <si>
    <t xml:space="preserve">                                                                                       (ред. от 28 декабря 2016 года № 43)</t>
  </si>
  <si>
    <t xml:space="preserve"> (ред.от 28 декабря 2016 года № 43)</t>
  </si>
  <si>
    <t xml:space="preserve">                                                                                           (ред.от 28 декабря 2016 года № 43)</t>
  </si>
  <si>
    <t>Источники финансирования дефицита бюджета муниципального района Мелеузовский район Республики Башкортостан на 2016 год</t>
  </si>
  <si>
    <t>Распределение иных межбюджетных трансфертов по переданным полномочиям на осуществление дорожной деятельности населенных пунктов бюджетам поселений муниципального района Мелеузовский район Республики Башкортостан на плановый период 2017 и 2018 годов</t>
  </si>
  <si>
    <t>Распределение иных межбюджетных трансфертов по переданным полномочиям на осуществление дорожной деятельности населенных пунктов бюджетам поселений муниципального района Мелеузовский район Республики Башкортостан на 2016 год</t>
  </si>
  <si>
    <t>Распределение иных безвозмездных и безвозвратных перечислений бюджетам поселений муниципального района Мелеузовский район Республики Башкортостан на 2016 год</t>
  </si>
  <si>
    <t xml:space="preserve">Распределение иных межбюджетных трансфертов на прочие мероприятия по благоустройству территорий населенных пунктов бюджетам поселений муниципального района Мелеузовский район Республики Башкортостан на плановый период 2017 и 2018 годов </t>
  </si>
  <si>
    <t xml:space="preserve">Глава муниципального района                                                                   А.В. Суботин                    </t>
  </si>
  <si>
    <t xml:space="preserve">Глава муниципального района                                                                                                А.В. Суботин                    </t>
  </si>
  <si>
    <t xml:space="preserve">Глава муниципального района                                                                      А.В. Суботин          </t>
  </si>
  <si>
    <t xml:space="preserve">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</si>
  <si>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района Мелеузовский район</t>
  </si>
  <si>
    <t xml:space="preserve">                                                                                         Приложение № 21</t>
  </si>
  <si>
    <t xml:space="preserve">                                                                                         Республики Башкортостан</t>
  </si>
  <si>
    <t xml:space="preserve">                                                                                         от 16 декабря 2015 года № 294</t>
  </si>
  <si>
    <t xml:space="preserve">                                                                                         (ред.от 28 декабря 2016 года № 43)</t>
  </si>
  <si>
    <t xml:space="preserve">Глава муниципального района                                                                  А.В. Суботин                    </t>
  </si>
  <si>
    <t>Глава муниципального района</t>
  </si>
  <si>
    <t xml:space="preserve">Глава муниципального района                                                                                  А.В. Суботин                    </t>
  </si>
  <si>
    <t xml:space="preserve">Глава муниципального района                                                                                    А.В. Суботин                    </t>
  </si>
  <si>
    <t xml:space="preserve">Глава муниципального района                                                                              А.В. Суботин                    </t>
  </si>
  <si>
    <t xml:space="preserve">Глава муниципального района                                                                                 А.В. Суботин                    </t>
  </si>
  <si>
    <t>Глава муниципального района                                                                                  А.В. Суботин</t>
  </si>
  <si>
    <t>Глава муниципального района                                                                          А.В. Суботин</t>
  </si>
  <si>
    <t xml:space="preserve">Глава муниципального района                         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</si>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</sst>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_-* #,##0.0_р_._-;\-* #,##0.0_р_._-;_-* &quot;-&quot;??_р_._-;_-@_-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1" fontId="1" fillId="0" borderId="14" xfId="0" applyNumberFormat="1" applyFont="1" applyFill="1" applyBorder="1" applyAlignment="1">
      <alignment horizontal="center" vertical="center" wrapText="1"/>
    </xf>
    <xf numFmtId="191" fontId="4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9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84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91" fontId="14" fillId="0" borderId="19" xfId="0" applyNumberFormat="1" applyFont="1" applyFill="1" applyBorder="1" applyAlignment="1">
      <alignment horizontal="center" vertical="center" wrapText="1"/>
    </xf>
    <xf numFmtId="191" fontId="1" fillId="0" borderId="19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91" fontId="1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91" fontId="1" fillId="0" borderId="0" xfId="0" applyNumberFormat="1" applyFont="1" applyFill="1" applyAlignment="1">
      <alignment horizontal="center" vertical="center" wrapText="1"/>
    </xf>
    <xf numFmtId="191" fontId="2" fillId="0" borderId="0" xfId="0" applyNumberFormat="1" applyFont="1" applyFill="1" applyAlignment="1">
      <alignment horizontal="center" vertical="center" wrapText="1"/>
    </xf>
    <xf numFmtId="191" fontId="1" fillId="0" borderId="0" xfId="0" applyNumberFormat="1" applyFont="1" applyFill="1" applyAlignment="1">
      <alignment horizontal="left" vertical="center" wrapText="1"/>
    </xf>
    <xf numFmtId="19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91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 applyProtection="1">
      <alignment horizontal="center" vertical="top" shrinkToFit="1"/>
      <protection locked="0"/>
    </xf>
    <xf numFmtId="0" fontId="15" fillId="0" borderId="11" xfId="0" applyFont="1" applyFill="1" applyBorder="1" applyAlignment="1">
      <alignment vertical="top" wrapText="1"/>
    </xf>
    <xf numFmtId="191" fontId="1" fillId="0" borderId="11" xfId="0" applyNumberFormat="1" applyFont="1" applyFill="1" applyBorder="1" applyAlignment="1">
      <alignment horizontal="left" vertical="center" wrapText="1"/>
    </xf>
    <xf numFmtId="191" fontId="2" fillId="0" borderId="1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top" shrinkToFit="1"/>
      <protection locked="0"/>
    </xf>
    <xf numFmtId="0" fontId="16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192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1" fillId="0" borderId="11" xfId="0" applyFont="1" applyFill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192" fontId="2" fillId="0" borderId="11" xfId="0" applyNumberFormat="1" applyFont="1" applyFill="1" applyBorder="1" applyAlignment="1">
      <alignment horizontal="center" vertical="center" wrapText="1"/>
    </xf>
    <xf numFmtId="192" fontId="12" fillId="0" borderId="11" xfId="0" applyNumberFormat="1" applyFont="1" applyFill="1" applyBorder="1" applyAlignment="1">
      <alignment horizontal="center" vertical="center" wrapText="1"/>
    </xf>
    <xf numFmtId="192" fontId="12" fillId="0" borderId="11" xfId="0" applyNumberFormat="1" applyFont="1" applyFill="1" applyBorder="1" applyAlignment="1">
      <alignment horizontal="center" vertical="top" wrapText="1"/>
    </xf>
    <xf numFmtId="192" fontId="16" fillId="0" borderId="11" xfId="0" applyNumberFormat="1" applyFont="1" applyFill="1" applyBorder="1" applyAlignment="1">
      <alignment horizontal="center" vertical="top"/>
    </xf>
    <xf numFmtId="192" fontId="12" fillId="0" borderId="11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92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92" fontId="14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84" fontId="1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191" fontId="1" fillId="0" borderId="0" xfId="0" applyNumberFormat="1" applyFont="1" applyFill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93" fontId="1" fillId="0" borderId="11" xfId="6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2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192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192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91" fontId="3" fillId="0" borderId="0" xfId="0" applyNumberFormat="1" applyFont="1" applyFill="1" applyAlignment="1">
      <alignment horizontal="left" vertical="center" wrapText="1"/>
    </xf>
    <xf numFmtId="191" fontId="2" fillId="0" borderId="0" xfId="0" applyNumberFormat="1" applyFont="1" applyFill="1" applyAlignment="1">
      <alignment horizontal="center" vertical="center" wrapText="1"/>
    </xf>
    <xf numFmtId="191" fontId="1" fillId="0" borderId="0" xfId="0" applyNumberFormat="1" applyFont="1" applyFill="1" applyAlignment="1">
      <alignment horizontal="center" vertical="center" wrapText="1"/>
    </xf>
    <xf numFmtId="191" fontId="3" fillId="0" borderId="33" xfId="0" applyNumberFormat="1" applyFont="1" applyFill="1" applyBorder="1" applyAlignment="1">
      <alignment horizontal="right" vertical="center" wrapText="1"/>
    </xf>
    <xf numFmtId="191" fontId="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tabSelected="1" view="pageBreakPreview" zoomScale="90" zoomScaleSheetLayoutView="90" zoomScalePageLayoutView="0" workbookViewId="0" topLeftCell="A61">
      <selection activeCell="B73" sqref="B73"/>
    </sheetView>
  </sheetViews>
  <sheetFormatPr defaultColWidth="9.125" defaultRowHeight="12.75"/>
  <cols>
    <col min="1" max="1" width="27.50390625" style="174" customWidth="1"/>
    <col min="2" max="2" width="74.50390625" style="174" customWidth="1"/>
    <col min="3" max="3" width="15.375" style="182" customWidth="1"/>
    <col min="4" max="4" width="22.125" style="174" customWidth="1"/>
    <col min="5" max="5" width="46.125" style="174" customWidth="1"/>
    <col min="6" max="6" width="17.875" style="174" customWidth="1"/>
    <col min="7" max="7" width="24.50390625" style="174" customWidth="1"/>
    <col min="8" max="16384" width="9.125" style="174" customWidth="1"/>
  </cols>
  <sheetData>
    <row r="1" spans="1:3" ht="13.5">
      <c r="A1" s="241" t="s">
        <v>824</v>
      </c>
      <c r="B1" s="241"/>
      <c r="C1" s="241"/>
    </row>
    <row r="2" spans="1:3" ht="13.5">
      <c r="A2" s="241" t="s">
        <v>823</v>
      </c>
      <c r="B2" s="241"/>
      <c r="C2" s="241"/>
    </row>
    <row r="3" spans="1:3" ht="13.5">
      <c r="A3" s="241" t="s">
        <v>825</v>
      </c>
      <c r="B3" s="241"/>
      <c r="C3" s="241"/>
    </row>
    <row r="4" spans="1:3" ht="13.5">
      <c r="A4" s="241" t="s">
        <v>826</v>
      </c>
      <c r="B4" s="241"/>
      <c r="C4" s="241"/>
    </row>
    <row r="5" spans="1:3" ht="13.5">
      <c r="A5" s="241" t="s">
        <v>446</v>
      </c>
      <c r="B5" s="241"/>
      <c r="C5" s="241"/>
    </row>
    <row r="6" spans="1:3" ht="13.5">
      <c r="A6" s="237"/>
      <c r="B6" s="237" t="s">
        <v>1254</v>
      </c>
      <c r="C6" s="238"/>
    </row>
    <row r="7" spans="1:3" ht="77.25" customHeight="1">
      <c r="A7" s="243" t="s">
        <v>962</v>
      </c>
      <c r="B7" s="243"/>
      <c r="C7" s="243"/>
    </row>
    <row r="8" spans="1:3" ht="13.5">
      <c r="A8" s="244" t="s">
        <v>562</v>
      </c>
      <c r="B8" s="244"/>
      <c r="C8" s="244"/>
    </row>
    <row r="9" spans="1:3" ht="62.25">
      <c r="A9" s="175" t="s">
        <v>563</v>
      </c>
      <c r="B9" s="175" t="s">
        <v>564</v>
      </c>
      <c r="C9" s="43" t="s">
        <v>504</v>
      </c>
    </row>
    <row r="10" spans="1:3" ht="15">
      <c r="A10" s="43">
        <v>1</v>
      </c>
      <c r="B10" s="43">
        <v>2</v>
      </c>
      <c r="C10" s="43">
        <v>3</v>
      </c>
    </row>
    <row r="11" spans="1:3" ht="46.5">
      <c r="A11" s="161"/>
      <c r="B11" s="176" t="s">
        <v>822</v>
      </c>
      <c r="C11" s="123"/>
    </row>
    <row r="12" spans="1:3" ht="30.75">
      <c r="A12" s="118" t="s">
        <v>538</v>
      </c>
      <c r="B12" s="118" t="s">
        <v>882</v>
      </c>
      <c r="C12" s="123">
        <v>100</v>
      </c>
    </row>
    <row r="13" spans="1:3" ht="30.75">
      <c r="A13" s="118" t="s">
        <v>409</v>
      </c>
      <c r="B13" s="121" t="s">
        <v>410</v>
      </c>
      <c r="C13" s="123">
        <v>100</v>
      </c>
    </row>
    <row r="14" spans="1:3" ht="30.75">
      <c r="A14" s="161"/>
      <c r="B14" s="176" t="s">
        <v>10</v>
      </c>
      <c r="C14" s="123"/>
    </row>
    <row r="15" spans="1:3" ht="93">
      <c r="A15" s="118" t="s">
        <v>963</v>
      </c>
      <c r="B15" s="118" t="s">
        <v>964</v>
      </c>
      <c r="C15" s="123">
        <v>50</v>
      </c>
    </row>
    <row r="16" spans="1:3" ht="93">
      <c r="A16" s="118" t="s">
        <v>965</v>
      </c>
      <c r="B16" s="167" t="s">
        <v>966</v>
      </c>
      <c r="C16" s="123">
        <v>50</v>
      </c>
    </row>
    <row r="17" spans="1:3" ht="30.75">
      <c r="A17" s="161"/>
      <c r="B17" s="176" t="s">
        <v>505</v>
      </c>
      <c r="C17" s="123"/>
    </row>
    <row r="18" spans="1:3" ht="46.5">
      <c r="A18" s="118" t="s">
        <v>411</v>
      </c>
      <c r="B18" s="121" t="s">
        <v>412</v>
      </c>
      <c r="C18" s="123">
        <v>100</v>
      </c>
    </row>
    <row r="19" spans="1:3" ht="30.75">
      <c r="A19" s="118" t="s">
        <v>537</v>
      </c>
      <c r="B19" s="118" t="s">
        <v>883</v>
      </c>
      <c r="C19" s="123">
        <v>100</v>
      </c>
    </row>
    <row r="20" spans="1:3" ht="30.75">
      <c r="A20" s="118" t="s">
        <v>413</v>
      </c>
      <c r="B20" s="118" t="s">
        <v>414</v>
      </c>
      <c r="C20" s="123">
        <v>100</v>
      </c>
    </row>
    <row r="21" spans="1:3" ht="30.75">
      <c r="A21" s="118" t="s">
        <v>536</v>
      </c>
      <c r="B21" s="118" t="s">
        <v>884</v>
      </c>
      <c r="C21" s="123">
        <v>100</v>
      </c>
    </row>
    <row r="22" spans="1:3" ht="30.75">
      <c r="A22" s="118" t="s">
        <v>415</v>
      </c>
      <c r="B22" s="118" t="s">
        <v>416</v>
      </c>
      <c r="C22" s="123">
        <v>100</v>
      </c>
    </row>
    <row r="23" spans="1:3" ht="15">
      <c r="A23" s="118" t="s">
        <v>535</v>
      </c>
      <c r="B23" s="118" t="s">
        <v>885</v>
      </c>
      <c r="C23" s="123">
        <v>100</v>
      </c>
    </row>
    <row r="24" spans="1:3" ht="15">
      <c r="A24" s="118" t="s">
        <v>417</v>
      </c>
      <c r="B24" s="118" t="s">
        <v>418</v>
      </c>
      <c r="C24" s="123">
        <v>100</v>
      </c>
    </row>
    <row r="25" spans="1:6" ht="30.75">
      <c r="A25" s="101"/>
      <c r="B25" s="164" t="s">
        <v>91</v>
      </c>
      <c r="C25" s="43"/>
      <c r="D25" s="177"/>
      <c r="E25" s="178"/>
      <c r="F25" s="179"/>
    </row>
    <row r="26" spans="1:3" ht="46.5">
      <c r="A26" s="118" t="s">
        <v>534</v>
      </c>
      <c r="B26" s="118" t="s">
        <v>886</v>
      </c>
      <c r="C26" s="123">
        <v>100</v>
      </c>
    </row>
    <row r="27" spans="1:3" ht="46.5">
      <c r="A27" s="118" t="s">
        <v>419</v>
      </c>
      <c r="B27" s="118" t="s">
        <v>420</v>
      </c>
      <c r="C27" s="123">
        <v>100</v>
      </c>
    </row>
    <row r="28" spans="1:3" ht="46.5">
      <c r="A28" s="118" t="s">
        <v>533</v>
      </c>
      <c r="B28" s="118" t="s">
        <v>887</v>
      </c>
      <c r="C28" s="123">
        <v>100</v>
      </c>
    </row>
    <row r="29" spans="1:3" ht="46.5">
      <c r="A29" s="118" t="s">
        <v>421</v>
      </c>
      <c r="B29" s="118" t="s">
        <v>190</v>
      </c>
      <c r="C29" s="123">
        <v>100</v>
      </c>
    </row>
    <row r="30" spans="1:3" ht="30.75">
      <c r="A30" s="161"/>
      <c r="B30" s="176" t="s">
        <v>506</v>
      </c>
      <c r="C30" s="123"/>
    </row>
    <row r="31" spans="1:3" ht="30.75">
      <c r="A31" s="118" t="s">
        <v>532</v>
      </c>
      <c r="B31" s="118" t="s">
        <v>888</v>
      </c>
      <c r="C31" s="123">
        <v>100</v>
      </c>
    </row>
    <row r="32" spans="1:3" ht="30.75">
      <c r="A32" s="118" t="s">
        <v>191</v>
      </c>
      <c r="B32" s="118" t="s">
        <v>192</v>
      </c>
      <c r="C32" s="123">
        <v>100</v>
      </c>
    </row>
    <row r="33" spans="1:3" ht="15">
      <c r="A33" s="161"/>
      <c r="B33" s="180" t="s">
        <v>889</v>
      </c>
      <c r="C33" s="123"/>
    </row>
    <row r="34" spans="1:3" ht="46.5">
      <c r="A34" s="118" t="s">
        <v>531</v>
      </c>
      <c r="B34" s="118" t="s">
        <v>890</v>
      </c>
      <c r="C34" s="123">
        <v>100</v>
      </c>
    </row>
    <row r="35" spans="1:3" ht="46.5">
      <c r="A35" s="118" t="s">
        <v>193</v>
      </c>
      <c r="B35" s="118" t="s">
        <v>194</v>
      </c>
      <c r="C35" s="123">
        <v>100</v>
      </c>
    </row>
    <row r="36" spans="1:3" ht="62.25">
      <c r="A36" s="118" t="s">
        <v>520</v>
      </c>
      <c r="B36" s="118" t="s">
        <v>891</v>
      </c>
      <c r="C36" s="123">
        <v>100</v>
      </c>
    </row>
    <row r="37" spans="1:3" ht="62.25">
      <c r="A37" s="118" t="s">
        <v>195</v>
      </c>
      <c r="B37" s="118" t="s">
        <v>196</v>
      </c>
      <c r="C37" s="123">
        <v>100</v>
      </c>
    </row>
    <row r="38" spans="1:3" ht="46.5">
      <c r="A38" s="118" t="s">
        <v>519</v>
      </c>
      <c r="B38" s="118" t="s">
        <v>892</v>
      </c>
      <c r="C38" s="123">
        <v>100</v>
      </c>
    </row>
    <row r="39" spans="1:3" ht="46.5">
      <c r="A39" s="118" t="s">
        <v>197</v>
      </c>
      <c r="B39" s="118" t="s">
        <v>198</v>
      </c>
      <c r="C39" s="123">
        <v>100</v>
      </c>
    </row>
    <row r="40" spans="1:3" ht="46.5">
      <c r="A40" s="118" t="s">
        <v>518</v>
      </c>
      <c r="B40" s="118" t="s">
        <v>893</v>
      </c>
      <c r="C40" s="123">
        <v>100</v>
      </c>
    </row>
    <row r="41" spans="1:3" ht="46.5">
      <c r="A41" s="118" t="s">
        <v>199</v>
      </c>
      <c r="B41" s="118" t="s">
        <v>200</v>
      </c>
      <c r="C41" s="123">
        <v>100</v>
      </c>
    </row>
    <row r="42" spans="1:3" ht="62.25">
      <c r="A42" s="118" t="s">
        <v>201</v>
      </c>
      <c r="B42" s="118" t="s">
        <v>202</v>
      </c>
      <c r="C42" s="123">
        <v>100</v>
      </c>
    </row>
    <row r="43" spans="1:3" ht="30.75">
      <c r="A43" s="118" t="s">
        <v>517</v>
      </c>
      <c r="B43" s="118" t="s">
        <v>894</v>
      </c>
      <c r="C43" s="123">
        <v>100</v>
      </c>
    </row>
    <row r="44" spans="1:3" ht="30.75">
      <c r="A44" s="118" t="s">
        <v>203</v>
      </c>
      <c r="B44" s="118" t="s">
        <v>204</v>
      </c>
      <c r="C44" s="123">
        <v>100</v>
      </c>
    </row>
    <row r="45" spans="1:3" ht="15">
      <c r="A45" s="118"/>
      <c r="B45" s="181" t="s">
        <v>569</v>
      </c>
      <c r="C45" s="123"/>
    </row>
    <row r="46" spans="1:3" ht="15">
      <c r="A46" s="118" t="s">
        <v>516</v>
      </c>
      <c r="B46" s="121" t="s">
        <v>895</v>
      </c>
      <c r="C46" s="123">
        <v>100</v>
      </c>
    </row>
    <row r="47" spans="1:3" ht="30.75">
      <c r="A47" s="118" t="s">
        <v>205</v>
      </c>
      <c r="B47" s="121" t="s">
        <v>206</v>
      </c>
      <c r="C47" s="123">
        <v>100</v>
      </c>
    </row>
    <row r="48" spans="1:3" ht="46.5">
      <c r="A48" s="118" t="s">
        <v>507</v>
      </c>
      <c r="B48" s="121" t="s">
        <v>401</v>
      </c>
      <c r="C48" s="123">
        <v>100</v>
      </c>
    </row>
    <row r="49" spans="1:3" ht="62.25">
      <c r="A49" s="118" t="s">
        <v>207</v>
      </c>
      <c r="B49" s="121" t="s">
        <v>208</v>
      </c>
      <c r="C49" s="123">
        <v>100</v>
      </c>
    </row>
    <row r="50" spans="1:3" ht="15">
      <c r="A50" s="118" t="s">
        <v>515</v>
      </c>
      <c r="B50" s="121" t="s">
        <v>402</v>
      </c>
      <c r="C50" s="123">
        <v>100</v>
      </c>
    </row>
    <row r="51" spans="1:3" ht="15">
      <c r="A51" s="123" t="s">
        <v>209</v>
      </c>
      <c r="B51" s="121" t="s">
        <v>803</v>
      </c>
      <c r="C51" s="123">
        <v>100</v>
      </c>
    </row>
    <row r="52" spans="1:3" ht="30.75">
      <c r="A52" s="118" t="s">
        <v>508</v>
      </c>
      <c r="B52" s="118" t="s">
        <v>403</v>
      </c>
      <c r="C52" s="123">
        <v>100</v>
      </c>
    </row>
    <row r="53" spans="1:3" ht="30.75">
      <c r="A53" s="118" t="s">
        <v>804</v>
      </c>
      <c r="B53" s="121" t="s">
        <v>805</v>
      </c>
      <c r="C53" s="123">
        <v>100</v>
      </c>
    </row>
    <row r="54" spans="1:3" ht="15">
      <c r="A54" s="118"/>
      <c r="B54" s="181" t="s">
        <v>509</v>
      </c>
      <c r="C54" s="123"/>
    </row>
    <row r="55" spans="1:3" ht="46.5">
      <c r="A55" s="118" t="s">
        <v>510</v>
      </c>
      <c r="B55" s="118" t="s">
        <v>404</v>
      </c>
      <c r="C55" s="123">
        <v>100</v>
      </c>
    </row>
    <row r="56" spans="1:3" ht="46.5">
      <c r="A56" s="118" t="s">
        <v>806</v>
      </c>
      <c r="B56" s="118" t="s">
        <v>815</v>
      </c>
      <c r="C56" s="123">
        <v>100</v>
      </c>
    </row>
    <row r="57" spans="1:3" ht="62.25">
      <c r="A57" s="118" t="s">
        <v>511</v>
      </c>
      <c r="B57" s="118" t="s">
        <v>405</v>
      </c>
      <c r="C57" s="123">
        <v>100</v>
      </c>
    </row>
    <row r="58" spans="1:3" ht="62.25">
      <c r="A58" s="118" t="s">
        <v>807</v>
      </c>
      <c r="B58" s="118" t="s">
        <v>808</v>
      </c>
      <c r="C58" s="123">
        <v>100</v>
      </c>
    </row>
    <row r="59" spans="1:3" ht="30.75">
      <c r="A59" s="118" t="s">
        <v>512</v>
      </c>
      <c r="B59" s="118" t="s">
        <v>406</v>
      </c>
      <c r="C59" s="123">
        <v>100</v>
      </c>
    </row>
    <row r="60" spans="1:3" ht="30.75">
      <c r="A60" s="118" t="s">
        <v>809</v>
      </c>
      <c r="B60" s="118" t="s">
        <v>810</v>
      </c>
      <c r="C60" s="123">
        <v>100</v>
      </c>
    </row>
    <row r="61" spans="1:3" ht="30.75">
      <c r="A61" s="118" t="s">
        <v>513</v>
      </c>
      <c r="B61" s="118" t="s">
        <v>407</v>
      </c>
      <c r="C61" s="123">
        <v>100</v>
      </c>
    </row>
    <row r="62" spans="1:3" ht="30.75">
      <c r="A62" s="118" t="s">
        <v>811</v>
      </c>
      <c r="B62" s="118" t="s">
        <v>812</v>
      </c>
      <c r="C62" s="123">
        <v>100</v>
      </c>
    </row>
    <row r="63" spans="1:3" ht="30.75">
      <c r="A63" s="118" t="s">
        <v>514</v>
      </c>
      <c r="B63" s="118" t="s">
        <v>408</v>
      </c>
      <c r="C63" s="123">
        <v>100</v>
      </c>
    </row>
    <row r="64" spans="1:3" ht="30.75">
      <c r="A64" s="118" t="s">
        <v>813</v>
      </c>
      <c r="B64" s="118" t="s">
        <v>814</v>
      </c>
      <c r="C64" s="123">
        <v>100</v>
      </c>
    </row>
    <row r="65" spans="1:3" ht="15">
      <c r="A65" s="105" t="s">
        <v>817</v>
      </c>
      <c r="B65" s="106"/>
      <c r="C65" s="106"/>
    </row>
    <row r="66" spans="1:3" ht="51.75" customHeight="1">
      <c r="A66" s="242" t="s">
        <v>1127</v>
      </c>
      <c r="B66" s="242"/>
      <c r="C66" s="242"/>
    </row>
    <row r="67" spans="1:3" ht="15">
      <c r="A67" s="106"/>
      <c r="B67" s="106"/>
      <c r="C67" s="106"/>
    </row>
    <row r="68" spans="1:6" s="83" customFormat="1" ht="15">
      <c r="A68" s="240" t="s">
        <v>1292</v>
      </c>
      <c r="B68" s="240"/>
      <c r="C68" s="240"/>
      <c r="D68" s="174"/>
      <c r="E68" s="174"/>
      <c r="F68" s="174"/>
    </row>
  </sheetData>
  <sheetProtection/>
  <mergeCells count="9">
    <mergeCell ref="A68:C68"/>
    <mergeCell ref="A1:C1"/>
    <mergeCell ref="A2:C2"/>
    <mergeCell ref="A3:C3"/>
    <mergeCell ref="A5:C5"/>
    <mergeCell ref="A4:C4"/>
    <mergeCell ref="A66:C66"/>
    <mergeCell ref="A7:C7"/>
    <mergeCell ref="A8:C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790"/>
  <sheetViews>
    <sheetView zoomScalePageLayoutView="0" workbookViewId="0" topLeftCell="A505">
      <selection activeCell="A518" sqref="A518"/>
    </sheetView>
  </sheetViews>
  <sheetFormatPr defaultColWidth="9.125" defaultRowHeight="12.75"/>
  <cols>
    <col min="1" max="1" width="81.875" style="234" customWidth="1"/>
    <col min="2" max="2" width="5.125" style="55" customWidth="1"/>
    <col min="3" max="3" width="5.375" style="82" customWidth="1"/>
    <col min="4" max="4" width="14.50390625" style="82" customWidth="1"/>
    <col min="5" max="5" width="4.50390625" style="82" customWidth="1"/>
    <col min="6" max="6" width="14.375" style="69" customWidth="1"/>
    <col min="7" max="7" width="11.875" style="55" bestFit="1" customWidth="1"/>
    <col min="8" max="8" width="14.125" style="55" customWidth="1"/>
    <col min="9" max="9" width="11.50390625" style="55" bestFit="1" customWidth="1"/>
    <col min="10" max="16384" width="9.125" style="55" customWidth="1"/>
  </cols>
  <sheetData>
    <row r="1" spans="1:6" s="85" customFormat="1" ht="13.5">
      <c r="A1" s="239"/>
      <c r="C1" s="281" t="s">
        <v>1014</v>
      </c>
      <c r="D1" s="281"/>
      <c r="E1" s="281"/>
      <c r="F1" s="281"/>
    </row>
    <row r="2" spans="1:6" s="85" customFormat="1" ht="13.5">
      <c r="A2" s="239"/>
      <c r="C2" s="281" t="s">
        <v>119</v>
      </c>
      <c r="D2" s="281"/>
      <c r="E2" s="281"/>
      <c r="F2" s="281"/>
    </row>
    <row r="3" spans="1:6" s="85" customFormat="1" ht="13.5">
      <c r="A3" s="239"/>
      <c r="C3" s="281" t="s">
        <v>121</v>
      </c>
      <c r="D3" s="281"/>
      <c r="E3" s="281"/>
      <c r="F3" s="281"/>
    </row>
    <row r="4" spans="1:6" s="85" customFormat="1" ht="13.5">
      <c r="A4" s="239"/>
      <c r="C4" s="281" t="s">
        <v>8</v>
      </c>
      <c r="D4" s="281"/>
      <c r="E4" s="281"/>
      <c r="F4" s="281"/>
    </row>
    <row r="5" spans="1:6" s="85" customFormat="1" ht="13.5">
      <c r="A5" s="239"/>
      <c r="C5" s="282" t="s">
        <v>460</v>
      </c>
      <c r="D5" s="282"/>
      <c r="E5" s="282"/>
      <c r="F5" s="282"/>
    </row>
    <row r="6" spans="3:6" ht="15">
      <c r="C6" s="240" t="s">
        <v>1250</v>
      </c>
      <c r="D6" s="279"/>
      <c r="E6" s="279"/>
      <c r="F6" s="279"/>
    </row>
    <row r="7" spans="4:6" ht="15">
      <c r="D7" s="230"/>
      <c r="E7" s="230"/>
      <c r="F7" s="230"/>
    </row>
    <row r="8" spans="1:6" ht="15">
      <c r="A8" s="256" t="s">
        <v>551</v>
      </c>
      <c r="B8" s="256"/>
      <c r="C8" s="256"/>
      <c r="D8" s="256"/>
      <c r="E8" s="256"/>
      <c r="F8" s="256"/>
    </row>
    <row r="9" spans="1:6" ht="15">
      <c r="A9" s="256" t="s">
        <v>183</v>
      </c>
      <c r="B9" s="256"/>
      <c r="C9" s="256"/>
      <c r="D9" s="256"/>
      <c r="E9" s="256"/>
      <c r="F9" s="256"/>
    </row>
    <row r="10" spans="5:6" ht="15">
      <c r="E10" s="280" t="s">
        <v>769</v>
      </c>
      <c r="F10" s="280"/>
    </row>
    <row r="11" spans="1:6" s="45" customFormat="1" ht="30.75">
      <c r="A11" s="123" t="s">
        <v>29</v>
      </c>
      <c r="B11" s="43" t="s">
        <v>239</v>
      </c>
      <c r="C11" s="43" t="s">
        <v>222</v>
      </c>
      <c r="D11" s="43" t="s">
        <v>223</v>
      </c>
      <c r="E11" s="43" t="s">
        <v>224</v>
      </c>
      <c r="F11" s="44" t="s">
        <v>13</v>
      </c>
    </row>
    <row r="12" spans="1:6" s="45" customFormat="1" ht="15">
      <c r="A12" s="123">
        <v>1</v>
      </c>
      <c r="B12" s="43">
        <v>2</v>
      </c>
      <c r="C12" s="46">
        <v>3</v>
      </c>
      <c r="D12" s="43">
        <v>4</v>
      </c>
      <c r="E12" s="43">
        <v>5</v>
      </c>
      <c r="F12" s="44">
        <v>6</v>
      </c>
    </row>
    <row r="13" spans="1:6" s="45" customFormat="1" ht="30.75">
      <c r="A13" s="164" t="s">
        <v>312</v>
      </c>
      <c r="B13" s="50">
        <v>706</v>
      </c>
      <c r="C13" s="50"/>
      <c r="D13" s="50"/>
      <c r="E13" s="50"/>
      <c r="F13" s="183">
        <f>F14+F78+F84+F101+F170+F216+F334+F370+F435+F455+F466</f>
        <v>1393462.323</v>
      </c>
    </row>
    <row r="14" spans="1:6" ht="30.75">
      <c r="A14" s="118" t="s">
        <v>225</v>
      </c>
      <c r="B14" s="43">
        <v>706</v>
      </c>
      <c r="C14" s="53" t="s">
        <v>17</v>
      </c>
      <c r="D14" s="53"/>
      <c r="E14" s="53"/>
      <c r="F14" s="87">
        <f>F15+F22+F42+F47+F37</f>
        <v>78045.24</v>
      </c>
    </row>
    <row r="15" spans="1:6" s="56" customFormat="1" ht="46.5">
      <c r="A15" s="118" t="s">
        <v>585</v>
      </c>
      <c r="B15" s="43">
        <v>706</v>
      </c>
      <c r="C15" s="53" t="s">
        <v>251</v>
      </c>
      <c r="D15" s="57"/>
      <c r="E15" s="57"/>
      <c r="F15" s="87">
        <f>F18</f>
        <v>3551</v>
      </c>
    </row>
    <row r="16" spans="1:6" s="56" customFormat="1" ht="30.75">
      <c r="A16" s="118" t="s">
        <v>842</v>
      </c>
      <c r="B16" s="43">
        <v>706</v>
      </c>
      <c r="C16" s="53" t="s">
        <v>251</v>
      </c>
      <c r="D16" s="53" t="s">
        <v>698</v>
      </c>
      <c r="E16" s="57"/>
      <c r="F16" s="87">
        <f>F17</f>
        <v>3551</v>
      </c>
    </row>
    <row r="17" spans="1:6" s="56" customFormat="1" ht="30.75">
      <c r="A17" s="118" t="s">
        <v>699</v>
      </c>
      <c r="B17" s="43">
        <v>706</v>
      </c>
      <c r="C17" s="53" t="s">
        <v>251</v>
      </c>
      <c r="D17" s="53" t="s">
        <v>700</v>
      </c>
      <c r="E17" s="57"/>
      <c r="F17" s="87">
        <f>F18</f>
        <v>3551</v>
      </c>
    </row>
    <row r="18" spans="1:6" s="56" customFormat="1" ht="30.75">
      <c r="A18" s="118" t="s">
        <v>586</v>
      </c>
      <c r="B18" s="43">
        <v>706</v>
      </c>
      <c r="C18" s="53" t="s">
        <v>251</v>
      </c>
      <c r="D18" s="53" t="s">
        <v>701</v>
      </c>
      <c r="E18" s="53"/>
      <c r="F18" s="87">
        <f>F19+F20+F21</f>
        <v>3551</v>
      </c>
    </row>
    <row r="19" spans="1:6" s="56" customFormat="1" ht="46.5">
      <c r="A19" s="118" t="s">
        <v>1084</v>
      </c>
      <c r="B19" s="43">
        <v>706</v>
      </c>
      <c r="C19" s="53" t="s">
        <v>251</v>
      </c>
      <c r="D19" s="53" t="s">
        <v>701</v>
      </c>
      <c r="E19" s="53" t="s">
        <v>1085</v>
      </c>
      <c r="F19" s="87">
        <v>2838.736</v>
      </c>
    </row>
    <row r="20" spans="1:6" s="56" customFormat="1" ht="30.75">
      <c r="A20" s="118" t="s">
        <v>587</v>
      </c>
      <c r="B20" s="43">
        <v>706</v>
      </c>
      <c r="C20" s="53" t="s">
        <v>251</v>
      </c>
      <c r="D20" s="53" t="s">
        <v>701</v>
      </c>
      <c r="E20" s="53" t="s">
        <v>1086</v>
      </c>
      <c r="F20" s="87">
        <v>530.788</v>
      </c>
    </row>
    <row r="21" spans="1:6" s="56" customFormat="1" ht="30.75">
      <c r="A21" s="118" t="s">
        <v>1087</v>
      </c>
      <c r="B21" s="43">
        <v>706</v>
      </c>
      <c r="C21" s="53" t="s">
        <v>251</v>
      </c>
      <c r="D21" s="53" t="s">
        <v>701</v>
      </c>
      <c r="E21" s="53" t="s">
        <v>1088</v>
      </c>
      <c r="F21" s="87">
        <v>181.476</v>
      </c>
    </row>
    <row r="22" spans="1:6" ht="46.5">
      <c r="A22" s="118" t="s">
        <v>132</v>
      </c>
      <c r="B22" s="43">
        <v>706</v>
      </c>
      <c r="C22" s="53" t="s">
        <v>226</v>
      </c>
      <c r="D22" s="53"/>
      <c r="E22" s="53"/>
      <c r="F22" s="87">
        <f>F23+F29</f>
        <v>56552</v>
      </c>
    </row>
    <row r="23" spans="1:6" ht="46.5">
      <c r="A23" s="118" t="s">
        <v>839</v>
      </c>
      <c r="B23" s="43">
        <v>706</v>
      </c>
      <c r="C23" s="53" t="s">
        <v>226</v>
      </c>
      <c r="D23" s="53" t="s">
        <v>680</v>
      </c>
      <c r="E23" s="53"/>
      <c r="F23" s="87">
        <f>F24</f>
        <v>9095</v>
      </c>
    </row>
    <row r="24" spans="1:6" ht="62.25">
      <c r="A24" s="118" t="s">
        <v>916</v>
      </c>
      <c r="B24" s="43">
        <v>706</v>
      </c>
      <c r="C24" s="53" t="s">
        <v>226</v>
      </c>
      <c r="D24" s="53" t="s">
        <v>1006</v>
      </c>
      <c r="E24" s="53"/>
      <c r="F24" s="87">
        <f>F25</f>
        <v>9095</v>
      </c>
    </row>
    <row r="25" spans="1:6" ht="30.75">
      <c r="A25" s="118" t="s">
        <v>586</v>
      </c>
      <c r="B25" s="43">
        <v>706</v>
      </c>
      <c r="C25" s="53" t="s">
        <v>226</v>
      </c>
      <c r="D25" s="53" t="s">
        <v>1006</v>
      </c>
      <c r="E25" s="53"/>
      <c r="F25" s="87">
        <f>F26+F27+F28</f>
        <v>9095</v>
      </c>
    </row>
    <row r="26" spans="1:6" ht="46.5">
      <c r="A26" s="118" t="s">
        <v>1084</v>
      </c>
      <c r="B26" s="43">
        <v>706</v>
      </c>
      <c r="C26" s="53" t="s">
        <v>226</v>
      </c>
      <c r="D26" s="53" t="s">
        <v>1006</v>
      </c>
      <c r="E26" s="53" t="s">
        <v>1085</v>
      </c>
      <c r="F26" s="87">
        <v>6526.819</v>
      </c>
    </row>
    <row r="27" spans="1:6" ht="30.75">
      <c r="A27" s="118" t="s">
        <v>587</v>
      </c>
      <c r="B27" s="43">
        <v>706</v>
      </c>
      <c r="C27" s="53" t="s">
        <v>226</v>
      </c>
      <c r="D27" s="53" t="s">
        <v>1006</v>
      </c>
      <c r="E27" s="53" t="s">
        <v>1086</v>
      </c>
      <c r="F27" s="87">
        <v>2484.181</v>
      </c>
    </row>
    <row r="28" spans="1:6" ht="30.75">
      <c r="A28" s="118" t="s">
        <v>1087</v>
      </c>
      <c r="B28" s="43">
        <v>706</v>
      </c>
      <c r="C28" s="53" t="s">
        <v>226</v>
      </c>
      <c r="D28" s="53" t="s">
        <v>1006</v>
      </c>
      <c r="E28" s="53" t="s">
        <v>1088</v>
      </c>
      <c r="F28" s="87">
        <v>84</v>
      </c>
    </row>
    <row r="29" spans="1:6" ht="30.75">
      <c r="A29" s="118" t="s">
        <v>842</v>
      </c>
      <c r="B29" s="43">
        <v>706</v>
      </c>
      <c r="C29" s="53" t="s">
        <v>226</v>
      </c>
      <c r="D29" s="53" t="s">
        <v>698</v>
      </c>
      <c r="E29" s="53"/>
      <c r="F29" s="87">
        <f>F30</f>
        <v>47457</v>
      </c>
    </row>
    <row r="30" spans="1:6" ht="46.5">
      <c r="A30" s="118" t="s">
        <v>702</v>
      </c>
      <c r="B30" s="43">
        <v>706</v>
      </c>
      <c r="C30" s="53" t="s">
        <v>226</v>
      </c>
      <c r="D30" s="53" t="s">
        <v>703</v>
      </c>
      <c r="E30" s="53"/>
      <c r="F30" s="87">
        <f>F31+F35</f>
        <v>47457</v>
      </c>
    </row>
    <row r="31" spans="1:6" ht="30.75">
      <c r="A31" s="118" t="s">
        <v>586</v>
      </c>
      <c r="B31" s="43">
        <v>706</v>
      </c>
      <c r="C31" s="53" t="s">
        <v>226</v>
      </c>
      <c r="D31" s="53" t="s">
        <v>704</v>
      </c>
      <c r="E31" s="53"/>
      <c r="F31" s="87">
        <f>F32+F33+F34</f>
        <v>44924</v>
      </c>
    </row>
    <row r="32" spans="1:6" ht="46.5">
      <c r="A32" s="118" t="s">
        <v>1084</v>
      </c>
      <c r="B32" s="43">
        <v>706</v>
      </c>
      <c r="C32" s="53" t="s">
        <v>226</v>
      </c>
      <c r="D32" s="53" t="s">
        <v>704</v>
      </c>
      <c r="E32" s="53" t="s">
        <v>1085</v>
      </c>
      <c r="F32" s="87">
        <v>33436</v>
      </c>
    </row>
    <row r="33" spans="1:6" ht="30.75">
      <c r="A33" s="118" t="s">
        <v>587</v>
      </c>
      <c r="B33" s="43">
        <v>706</v>
      </c>
      <c r="C33" s="53" t="s">
        <v>226</v>
      </c>
      <c r="D33" s="53" t="s">
        <v>704</v>
      </c>
      <c r="E33" s="53" t="s">
        <v>1086</v>
      </c>
      <c r="F33" s="87">
        <v>11176</v>
      </c>
    </row>
    <row r="34" spans="1:6" ht="30.75">
      <c r="A34" s="118" t="s">
        <v>1087</v>
      </c>
      <c r="B34" s="43">
        <v>706</v>
      </c>
      <c r="C34" s="53" t="s">
        <v>226</v>
      </c>
      <c r="D34" s="53" t="s">
        <v>704</v>
      </c>
      <c r="E34" s="53" t="s">
        <v>1088</v>
      </c>
      <c r="F34" s="87">
        <v>312</v>
      </c>
    </row>
    <row r="35" spans="1:6" ht="30.75">
      <c r="A35" s="118" t="s">
        <v>252</v>
      </c>
      <c r="B35" s="43">
        <v>706</v>
      </c>
      <c r="C35" s="53" t="s">
        <v>226</v>
      </c>
      <c r="D35" s="53" t="s">
        <v>705</v>
      </c>
      <c r="E35" s="53"/>
      <c r="F35" s="87">
        <f>F36</f>
        <v>2533</v>
      </c>
    </row>
    <row r="36" spans="1:6" ht="46.5">
      <c r="A36" s="118" t="s">
        <v>1084</v>
      </c>
      <c r="B36" s="43">
        <v>706</v>
      </c>
      <c r="C36" s="53" t="s">
        <v>226</v>
      </c>
      <c r="D36" s="53" t="s">
        <v>705</v>
      </c>
      <c r="E36" s="53" t="s">
        <v>1085</v>
      </c>
      <c r="F36" s="87">
        <v>2533</v>
      </c>
    </row>
    <row r="37" spans="1:6" ht="30.75">
      <c r="A37" s="118" t="s">
        <v>589</v>
      </c>
      <c r="B37" s="43">
        <v>706</v>
      </c>
      <c r="C37" s="53" t="s">
        <v>583</v>
      </c>
      <c r="D37" s="53"/>
      <c r="E37" s="53"/>
      <c r="F37" s="87">
        <f>F38</f>
        <v>2800</v>
      </c>
    </row>
    <row r="38" spans="1:6" ht="30.75">
      <c r="A38" s="118" t="s">
        <v>842</v>
      </c>
      <c r="B38" s="43">
        <v>706</v>
      </c>
      <c r="C38" s="53" t="s">
        <v>583</v>
      </c>
      <c r="D38" s="53" t="s">
        <v>698</v>
      </c>
      <c r="E38" s="53"/>
      <c r="F38" s="87">
        <f>F39</f>
        <v>2800</v>
      </c>
    </row>
    <row r="39" spans="1:6" ht="30.75">
      <c r="A39" s="118" t="s">
        <v>712</v>
      </c>
      <c r="B39" s="43">
        <v>706</v>
      </c>
      <c r="C39" s="53" t="s">
        <v>583</v>
      </c>
      <c r="D39" s="53" t="s">
        <v>713</v>
      </c>
      <c r="E39" s="53"/>
      <c r="F39" s="87">
        <f>F40</f>
        <v>2800</v>
      </c>
    </row>
    <row r="40" spans="1:6" ht="30.75">
      <c r="A40" s="118" t="s">
        <v>590</v>
      </c>
      <c r="B40" s="43">
        <v>706</v>
      </c>
      <c r="C40" s="53" t="s">
        <v>583</v>
      </c>
      <c r="D40" s="53" t="s">
        <v>714</v>
      </c>
      <c r="E40" s="53"/>
      <c r="F40" s="87">
        <f>F41</f>
        <v>2800</v>
      </c>
    </row>
    <row r="41" spans="1:6" ht="30.75">
      <c r="A41" s="118" t="s">
        <v>587</v>
      </c>
      <c r="B41" s="43">
        <v>706</v>
      </c>
      <c r="C41" s="53" t="s">
        <v>583</v>
      </c>
      <c r="D41" s="53" t="s">
        <v>714</v>
      </c>
      <c r="E41" s="53" t="s">
        <v>1086</v>
      </c>
      <c r="F41" s="87">
        <v>2800</v>
      </c>
    </row>
    <row r="42" spans="1:6" ht="30.75">
      <c r="A42" s="118" t="s">
        <v>27</v>
      </c>
      <c r="B42" s="43">
        <v>706</v>
      </c>
      <c r="C42" s="53" t="s">
        <v>846</v>
      </c>
      <c r="D42" s="53"/>
      <c r="E42" s="53"/>
      <c r="F42" s="87">
        <f>F43</f>
        <v>600</v>
      </c>
    </row>
    <row r="43" spans="1:6" ht="46.5">
      <c r="A43" s="118" t="s">
        <v>742</v>
      </c>
      <c r="B43" s="43">
        <v>706</v>
      </c>
      <c r="C43" s="53" t="s">
        <v>846</v>
      </c>
      <c r="D43" s="53" t="s">
        <v>743</v>
      </c>
      <c r="E43" s="53"/>
      <c r="F43" s="87">
        <f>F44</f>
        <v>600</v>
      </c>
    </row>
    <row r="44" spans="1:6" ht="46.5">
      <c r="A44" s="118" t="s">
        <v>920</v>
      </c>
      <c r="B44" s="43">
        <v>706</v>
      </c>
      <c r="C44" s="53" t="s">
        <v>846</v>
      </c>
      <c r="D44" s="53" t="s">
        <v>744</v>
      </c>
      <c r="E44" s="53"/>
      <c r="F44" s="87">
        <f>F45</f>
        <v>600</v>
      </c>
    </row>
    <row r="45" spans="1:6" ht="30.75">
      <c r="A45" s="118" t="s">
        <v>863</v>
      </c>
      <c r="B45" s="43">
        <v>706</v>
      </c>
      <c r="C45" s="53" t="s">
        <v>846</v>
      </c>
      <c r="D45" s="53" t="s">
        <v>745</v>
      </c>
      <c r="E45" s="53"/>
      <c r="F45" s="87">
        <f>F46</f>
        <v>600</v>
      </c>
    </row>
    <row r="46" spans="1:6" ht="30.75">
      <c r="A46" s="118" t="s">
        <v>1087</v>
      </c>
      <c r="B46" s="43">
        <v>706</v>
      </c>
      <c r="C46" s="53" t="s">
        <v>846</v>
      </c>
      <c r="D46" s="53" t="s">
        <v>745</v>
      </c>
      <c r="E46" s="53" t="s">
        <v>1088</v>
      </c>
      <c r="F46" s="87">
        <v>600</v>
      </c>
    </row>
    <row r="47" spans="1:6" ht="30.75">
      <c r="A47" s="118" t="s">
        <v>82</v>
      </c>
      <c r="B47" s="43">
        <v>706</v>
      </c>
      <c r="C47" s="53" t="s">
        <v>847</v>
      </c>
      <c r="D47" s="53"/>
      <c r="E47" s="53"/>
      <c r="F47" s="87">
        <f>F48+F71+F54</f>
        <v>14542.24</v>
      </c>
    </row>
    <row r="48" spans="1:6" ht="46.5">
      <c r="A48" s="118" t="s">
        <v>85</v>
      </c>
      <c r="B48" s="43">
        <v>706</v>
      </c>
      <c r="C48" s="53" t="s">
        <v>847</v>
      </c>
      <c r="D48" s="53" t="s">
        <v>655</v>
      </c>
      <c r="E48" s="53"/>
      <c r="F48" s="87">
        <f>F49</f>
        <v>5484</v>
      </c>
    </row>
    <row r="49" spans="1:6" ht="30.75">
      <c r="A49" s="118" t="s">
        <v>659</v>
      </c>
      <c r="B49" s="43">
        <v>706</v>
      </c>
      <c r="C49" s="53" t="s">
        <v>847</v>
      </c>
      <c r="D49" s="53" t="s">
        <v>1039</v>
      </c>
      <c r="E49" s="53"/>
      <c r="F49" s="87">
        <f>F50</f>
        <v>5484</v>
      </c>
    </row>
    <row r="50" spans="1:6" ht="30.75">
      <c r="A50" s="118" t="s">
        <v>592</v>
      </c>
      <c r="B50" s="43">
        <v>706</v>
      </c>
      <c r="C50" s="53" t="s">
        <v>847</v>
      </c>
      <c r="D50" s="53" t="s">
        <v>1040</v>
      </c>
      <c r="E50" s="53"/>
      <c r="F50" s="87">
        <f>F51+F52+F53</f>
        <v>5484</v>
      </c>
    </row>
    <row r="51" spans="1:6" ht="46.5">
      <c r="A51" s="118" t="s">
        <v>1084</v>
      </c>
      <c r="B51" s="43">
        <v>706</v>
      </c>
      <c r="C51" s="53" t="s">
        <v>847</v>
      </c>
      <c r="D51" s="53" t="s">
        <v>1040</v>
      </c>
      <c r="E51" s="53" t="s">
        <v>1085</v>
      </c>
      <c r="F51" s="87">
        <v>4813</v>
      </c>
    </row>
    <row r="52" spans="1:6" ht="30.75">
      <c r="A52" s="118" t="s">
        <v>587</v>
      </c>
      <c r="B52" s="43">
        <v>706</v>
      </c>
      <c r="C52" s="53" t="s">
        <v>847</v>
      </c>
      <c r="D52" s="53" t="s">
        <v>1040</v>
      </c>
      <c r="E52" s="53" t="s">
        <v>1086</v>
      </c>
      <c r="F52" s="87">
        <v>670</v>
      </c>
    </row>
    <row r="53" spans="1:6" ht="30.75">
      <c r="A53" s="118" t="s">
        <v>1087</v>
      </c>
      <c r="B53" s="43">
        <v>706</v>
      </c>
      <c r="C53" s="53" t="s">
        <v>847</v>
      </c>
      <c r="D53" s="53" t="s">
        <v>1040</v>
      </c>
      <c r="E53" s="53" t="s">
        <v>1088</v>
      </c>
      <c r="F53" s="87">
        <v>1</v>
      </c>
    </row>
    <row r="54" spans="1:6" ht="30.75">
      <c r="A54" s="118" t="s">
        <v>842</v>
      </c>
      <c r="B54" s="43">
        <v>706</v>
      </c>
      <c r="C54" s="53" t="s">
        <v>847</v>
      </c>
      <c r="D54" s="53" t="s">
        <v>698</v>
      </c>
      <c r="E54" s="53"/>
      <c r="F54" s="87">
        <f>F58+F55+F68</f>
        <v>6250.4</v>
      </c>
    </row>
    <row r="55" spans="1:6" ht="30.75">
      <c r="A55" s="118" t="s">
        <v>699</v>
      </c>
      <c r="B55" s="43">
        <v>706</v>
      </c>
      <c r="C55" s="53" t="s">
        <v>847</v>
      </c>
      <c r="D55" s="53" t="s">
        <v>700</v>
      </c>
      <c r="E55" s="53"/>
      <c r="F55" s="87">
        <f>F56</f>
        <v>300</v>
      </c>
    </row>
    <row r="56" spans="1:6" ht="46.5">
      <c r="A56" s="118" t="s">
        <v>912</v>
      </c>
      <c r="B56" s="43">
        <v>706</v>
      </c>
      <c r="C56" s="53" t="s">
        <v>847</v>
      </c>
      <c r="D56" s="53" t="s">
        <v>382</v>
      </c>
      <c r="E56" s="53"/>
      <c r="F56" s="87">
        <f>F57</f>
        <v>300</v>
      </c>
    </row>
    <row r="57" spans="1:6" ht="30.75">
      <c r="A57" s="118" t="s">
        <v>587</v>
      </c>
      <c r="B57" s="43">
        <v>706</v>
      </c>
      <c r="C57" s="53" t="s">
        <v>847</v>
      </c>
      <c r="D57" s="53" t="s">
        <v>382</v>
      </c>
      <c r="E57" s="53" t="s">
        <v>1086</v>
      </c>
      <c r="F57" s="87">
        <v>300</v>
      </c>
    </row>
    <row r="58" spans="1:6" ht="30.75">
      <c r="A58" s="118" t="s">
        <v>706</v>
      </c>
      <c r="B58" s="43">
        <v>706</v>
      </c>
      <c r="C58" s="53" t="s">
        <v>847</v>
      </c>
      <c r="D58" s="53" t="s">
        <v>707</v>
      </c>
      <c r="E58" s="53"/>
      <c r="F58" s="87">
        <f>F59+F62+F65</f>
        <v>4862.4</v>
      </c>
    </row>
    <row r="59" spans="1:6" ht="30.75">
      <c r="A59" s="118" t="s">
        <v>591</v>
      </c>
      <c r="B59" s="43">
        <v>706</v>
      </c>
      <c r="C59" s="53" t="s">
        <v>847</v>
      </c>
      <c r="D59" s="53" t="s">
        <v>711</v>
      </c>
      <c r="E59" s="53"/>
      <c r="F59" s="87">
        <f>F60+F61</f>
        <v>3635</v>
      </c>
    </row>
    <row r="60" spans="1:6" ht="46.5">
      <c r="A60" s="118" t="s">
        <v>1084</v>
      </c>
      <c r="B60" s="43">
        <v>706</v>
      </c>
      <c r="C60" s="53" t="s">
        <v>847</v>
      </c>
      <c r="D60" s="53" t="s">
        <v>711</v>
      </c>
      <c r="E60" s="53" t="s">
        <v>1085</v>
      </c>
      <c r="F60" s="87">
        <v>3262.412</v>
      </c>
    </row>
    <row r="61" spans="1:6" ht="31.5" customHeight="1">
      <c r="A61" s="118" t="s">
        <v>587</v>
      </c>
      <c r="B61" s="43">
        <v>706</v>
      </c>
      <c r="C61" s="53" t="s">
        <v>847</v>
      </c>
      <c r="D61" s="53" t="s">
        <v>711</v>
      </c>
      <c r="E61" s="53" t="s">
        <v>1086</v>
      </c>
      <c r="F61" s="87">
        <v>372.588</v>
      </c>
    </row>
    <row r="62" spans="1:6" ht="36" customHeight="1">
      <c r="A62" s="118" t="s">
        <v>593</v>
      </c>
      <c r="B62" s="43">
        <v>706</v>
      </c>
      <c r="C62" s="53" t="s">
        <v>847</v>
      </c>
      <c r="D62" s="53" t="s">
        <v>709</v>
      </c>
      <c r="E62" s="53"/>
      <c r="F62" s="87">
        <f>F63+F64</f>
        <v>998</v>
      </c>
    </row>
    <row r="63" spans="1:6" ht="34.5" customHeight="1">
      <c r="A63" s="118" t="s">
        <v>1084</v>
      </c>
      <c r="B63" s="43">
        <v>706</v>
      </c>
      <c r="C63" s="53" t="s">
        <v>847</v>
      </c>
      <c r="D63" s="53" t="s">
        <v>709</v>
      </c>
      <c r="E63" s="53" t="s">
        <v>1085</v>
      </c>
      <c r="F63" s="87">
        <v>933.526</v>
      </c>
    </row>
    <row r="64" spans="1:6" ht="31.5" customHeight="1">
      <c r="A64" s="118" t="s">
        <v>587</v>
      </c>
      <c r="B64" s="43">
        <v>706</v>
      </c>
      <c r="C64" s="53" t="s">
        <v>847</v>
      </c>
      <c r="D64" s="53" t="s">
        <v>709</v>
      </c>
      <c r="E64" s="53" t="s">
        <v>1086</v>
      </c>
      <c r="F64" s="87">
        <v>64.474</v>
      </c>
    </row>
    <row r="65" spans="1:6" ht="30.75">
      <c r="A65" s="118" t="s">
        <v>594</v>
      </c>
      <c r="B65" s="43">
        <v>706</v>
      </c>
      <c r="C65" s="53" t="s">
        <v>847</v>
      </c>
      <c r="D65" s="53" t="s">
        <v>710</v>
      </c>
      <c r="E65" s="53"/>
      <c r="F65" s="87">
        <f>F66+F67</f>
        <v>229.39999999999998</v>
      </c>
    </row>
    <row r="66" spans="1:6" ht="46.5">
      <c r="A66" s="118" t="s">
        <v>1084</v>
      </c>
      <c r="B66" s="43">
        <v>706</v>
      </c>
      <c r="C66" s="53" t="s">
        <v>847</v>
      </c>
      <c r="D66" s="53" t="s">
        <v>710</v>
      </c>
      <c r="E66" s="53" t="s">
        <v>1085</v>
      </c>
      <c r="F66" s="87">
        <v>159.968</v>
      </c>
    </row>
    <row r="67" spans="1:6" ht="30.75">
      <c r="A67" s="118" t="s">
        <v>587</v>
      </c>
      <c r="B67" s="43">
        <v>706</v>
      </c>
      <c r="C67" s="53" t="s">
        <v>847</v>
      </c>
      <c r="D67" s="53" t="s">
        <v>710</v>
      </c>
      <c r="E67" s="53" t="s">
        <v>1086</v>
      </c>
      <c r="F67" s="87">
        <v>69.432</v>
      </c>
    </row>
    <row r="68" spans="1:6" ht="30.75">
      <c r="A68" s="118" t="s">
        <v>386</v>
      </c>
      <c r="B68" s="43">
        <v>706</v>
      </c>
      <c r="C68" s="53" t="s">
        <v>847</v>
      </c>
      <c r="D68" s="53" t="s">
        <v>383</v>
      </c>
      <c r="E68" s="53"/>
      <c r="F68" s="87">
        <f>F70</f>
        <v>1088</v>
      </c>
    </row>
    <row r="69" spans="1:6" ht="30.75">
      <c r="A69" s="118" t="s">
        <v>385</v>
      </c>
      <c r="B69" s="43">
        <v>706</v>
      </c>
      <c r="C69" s="53" t="s">
        <v>847</v>
      </c>
      <c r="D69" s="53" t="s">
        <v>384</v>
      </c>
      <c r="E69" s="53"/>
      <c r="F69" s="87">
        <f>F70</f>
        <v>1088</v>
      </c>
    </row>
    <row r="70" spans="1:6" ht="30.75">
      <c r="A70" s="118" t="s">
        <v>587</v>
      </c>
      <c r="B70" s="43">
        <v>706</v>
      </c>
      <c r="C70" s="53" t="s">
        <v>847</v>
      </c>
      <c r="D70" s="53" t="s">
        <v>384</v>
      </c>
      <c r="E70" s="53" t="s">
        <v>1086</v>
      </c>
      <c r="F70" s="87">
        <v>1088</v>
      </c>
    </row>
    <row r="71" spans="1:6" ht="62.25">
      <c r="A71" s="118" t="s">
        <v>715</v>
      </c>
      <c r="B71" s="43">
        <v>706</v>
      </c>
      <c r="C71" s="53" t="s">
        <v>847</v>
      </c>
      <c r="D71" s="53" t="s">
        <v>716</v>
      </c>
      <c r="E71" s="53"/>
      <c r="F71" s="87">
        <f>F72</f>
        <v>2807.84</v>
      </c>
    </row>
    <row r="72" spans="1:6" s="56" customFormat="1" ht="30.75">
      <c r="A72" s="118" t="s">
        <v>756</v>
      </c>
      <c r="B72" s="43">
        <v>706</v>
      </c>
      <c r="C72" s="53" t="s">
        <v>847</v>
      </c>
      <c r="D72" s="53" t="s">
        <v>757</v>
      </c>
      <c r="E72" s="53"/>
      <c r="F72" s="87">
        <f>F73+F75</f>
        <v>2807.84</v>
      </c>
    </row>
    <row r="73" spans="1:6" ht="30.75">
      <c r="A73" s="118" t="s">
        <v>595</v>
      </c>
      <c r="B73" s="43">
        <v>706</v>
      </c>
      <c r="C73" s="53" t="s">
        <v>847</v>
      </c>
      <c r="D73" s="53" t="s">
        <v>760</v>
      </c>
      <c r="E73" s="53"/>
      <c r="F73" s="87">
        <f>F74</f>
        <v>1042.524</v>
      </c>
    </row>
    <row r="74" spans="1:6" ht="30.75">
      <c r="A74" s="118" t="s">
        <v>587</v>
      </c>
      <c r="B74" s="43">
        <v>706</v>
      </c>
      <c r="C74" s="53" t="s">
        <v>847</v>
      </c>
      <c r="D74" s="53" t="s">
        <v>760</v>
      </c>
      <c r="E74" s="53" t="s">
        <v>1086</v>
      </c>
      <c r="F74" s="87">
        <v>1042.524</v>
      </c>
    </row>
    <row r="75" spans="1:6" ht="30.75">
      <c r="A75" s="118" t="s">
        <v>300</v>
      </c>
      <c r="B75" s="43">
        <v>706</v>
      </c>
      <c r="C75" s="53" t="s">
        <v>847</v>
      </c>
      <c r="D75" s="53" t="s">
        <v>761</v>
      </c>
      <c r="E75" s="53"/>
      <c r="F75" s="87">
        <f>F76+F77</f>
        <v>1765.316</v>
      </c>
    </row>
    <row r="76" spans="1:6" ht="30.75">
      <c r="A76" s="118" t="s">
        <v>587</v>
      </c>
      <c r="B76" s="43">
        <v>706</v>
      </c>
      <c r="C76" s="53" t="s">
        <v>847</v>
      </c>
      <c r="D76" s="53" t="s">
        <v>761</v>
      </c>
      <c r="E76" s="53" t="s">
        <v>1086</v>
      </c>
      <c r="F76" s="87">
        <v>1490.872</v>
      </c>
    </row>
    <row r="77" spans="1:6" ht="30.75">
      <c r="A77" s="118" t="s">
        <v>1087</v>
      </c>
      <c r="B77" s="43">
        <v>706</v>
      </c>
      <c r="C77" s="53" t="s">
        <v>847</v>
      </c>
      <c r="D77" s="53" t="s">
        <v>761</v>
      </c>
      <c r="E77" s="53" t="s">
        <v>1088</v>
      </c>
      <c r="F77" s="87">
        <v>274.444</v>
      </c>
    </row>
    <row r="78" spans="1:6" ht="30.75">
      <c r="A78" s="118" t="s">
        <v>149</v>
      </c>
      <c r="B78" s="43">
        <v>706</v>
      </c>
      <c r="C78" s="53" t="s">
        <v>150</v>
      </c>
      <c r="D78" s="53"/>
      <c r="E78" s="53"/>
      <c r="F78" s="87">
        <f>F79</f>
        <v>1579.2</v>
      </c>
    </row>
    <row r="79" spans="1:6" ht="30.75">
      <c r="A79" s="118" t="s">
        <v>152</v>
      </c>
      <c r="B79" s="43">
        <v>706</v>
      </c>
      <c r="C79" s="53" t="s">
        <v>151</v>
      </c>
      <c r="D79" s="53"/>
      <c r="E79" s="53"/>
      <c r="F79" s="87">
        <f>F80</f>
        <v>1579.2</v>
      </c>
    </row>
    <row r="80" spans="1:6" ht="30.75">
      <c r="A80" s="118" t="s">
        <v>842</v>
      </c>
      <c r="B80" s="43">
        <v>706</v>
      </c>
      <c r="C80" s="53" t="s">
        <v>151</v>
      </c>
      <c r="D80" s="53" t="s">
        <v>698</v>
      </c>
      <c r="E80" s="53"/>
      <c r="F80" s="87">
        <f>F81</f>
        <v>1579.2</v>
      </c>
    </row>
    <row r="81" spans="1:6" ht="30.75">
      <c r="A81" s="118" t="s">
        <v>706</v>
      </c>
      <c r="B81" s="43">
        <v>706</v>
      </c>
      <c r="C81" s="53" t="s">
        <v>151</v>
      </c>
      <c r="D81" s="53" t="s">
        <v>707</v>
      </c>
      <c r="E81" s="53"/>
      <c r="F81" s="87">
        <f>F82</f>
        <v>1579.2</v>
      </c>
    </row>
    <row r="82" spans="1:6" ht="30.75">
      <c r="A82" s="118" t="s">
        <v>831</v>
      </c>
      <c r="B82" s="43">
        <v>706</v>
      </c>
      <c r="C82" s="53" t="s">
        <v>151</v>
      </c>
      <c r="D82" s="53" t="s">
        <v>708</v>
      </c>
      <c r="E82" s="53"/>
      <c r="F82" s="87">
        <f>F83</f>
        <v>1579.2</v>
      </c>
    </row>
    <row r="83" spans="1:6" ht="30.75">
      <c r="A83" s="118" t="s">
        <v>550</v>
      </c>
      <c r="B83" s="43">
        <v>706</v>
      </c>
      <c r="C83" s="53" t="s">
        <v>151</v>
      </c>
      <c r="D83" s="53" t="s">
        <v>708</v>
      </c>
      <c r="E83" s="53" t="s">
        <v>1098</v>
      </c>
      <c r="F83" s="87">
        <v>1579.2</v>
      </c>
    </row>
    <row r="84" spans="1:6" ht="30.75">
      <c r="A84" s="118" t="s">
        <v>228</v>
      </c>
      <c r="B84" s="43">
        <v>706</v>
      </c>
      <c r="C84" s="53" t="s">
        <v>229</v>
      </c>
      <c r="D84" s="53"/>
      <c r="E84" s="53"/>
      <c r="F84" s="87">
        <f>F85</f>
        <v>5774</v>
      </c>
    </row>
    <row r="85" spans="1:6" ht="30.75">
      <c r="A85" s="118" t="s">
        <v>293</v>
      </c>
      <c r="B85" s="43">
        <v>706</v>
      </c>
      <c r="C85" s="53" t="s">
        <v>137</v>
      </c>
      <c r="D85" s="53"/>
      <c r="E85" s="53"/>
      <c r="F85" s="87">
        <f>F86+F97</f>
        <v>5774</v>
      </c>
    </row>
    <row r="86" spans="1:6" ht="46.5">
      <c r="A86" s="118" t="s">
        <v>742</v>
      </c>
      <c r="B86" s="43">
        <v>706</v>
      </c>
      <c r="C86" s="53" t="s">
        <v>137</v>
      </c>
      <c r="D86" s="53" t="s">
        <v>743</v>
      </c>
      <c r="E86" s="53"/>
      <c r="F86" s="87">
        <f>F87+F92</f>
        <v>5191</v>
      </c>
    </row>
    <row r="87" spans="1:6" ht="46.5">
      <c r="A87" s="118" t="s">
        <v>921</v>
      </c>
      <c r="B87" s="43">
        <v>706</v>
      </c>
      <c r="C87" s="53" t="s">
        <v>137</v>
      </c>
      <c r="D87" s="53" t="s">
        <v>746</v>
      </c>
      <c r="E87" s="53"/>
      <c r="F87" s="87">
        <f>F88</f>
        <v>2091</v>
      </c>
    </row>
    <row r="88" spans="1:6" ht="21" customHeight="1">
      <c r="A88" s="118" t="s">
        <v>123</v>
      </c>
      <c r="B88" s="43">
        <v>706</v>
      </c>
      <c r="C88" s="53" t="s">
        <v>137</v>
      </c>
      <c r="D88" s="53" t="s">
        <v>747</v>
      </c>
      <c r="E88" s="53"/>
      <c r="F88" s="87">
        <f>F89+F90+F91</f>
        <v>2091</v>
      </c>
    </row>
    <row r="89" spans="1:6" ht="46.5">
      <c r="A89" s="118" t="s">
        <v>1084</v>
      </c>
      <c r="B89" s="43">
        <v>706</v>
      </c>
      <c r="C89" s="53" t="s">
        <v>137</v>
      </c>
      <c r="D89" s="53" t="s">
        <v>747</v>
      </c>
      <c r="E89" s="53" t="s">
        <v>1085</v>
      </c>
      <c r="F89" s="87">
        <v>1751.005</v>
      </c>
    </row>
    <row r="90" spans="1:6" ht="30.75">
      <c r="A90" s="118" t="s">
        <v>587</v>
      </c>
      <c r="B90" s="43">
        <v>706</v>
      </c>
      <c r="C90" s="53" t="s">
        <v>137</v>
      </c>
      <c r="D90" s="53" t="s">
        <v>747</v>
      </c>
      <c r="E90" s="53" t="s">
        <v>1086</v>
      </c>
      <c r="F90" s="87">
        <v>333.995</v>
      </c>
    </row>
    <row r="91" spans="1:6" ht="22.5" customHeight="1">
      <c r="A91" s="118" t="s">
        <v>1087</v>
      </c>
      <c r="B91" s="43">
        <v>706</v>
      </c>
      <c r="C91" s="53" t="s">
        <v>137</v>
      </c>
      <c r="D91" s="53" t="s">
        <v>747</v>
      </c>
      <c r="E91" s="53" t="s">
        <v>1088</v>
      </c>
      <c r="F91" s="87">
        <v>6</v>
      </c>
    </row>
    <row r="92" spans="1:6" ht="30.75">
      <c r="A92" s="118" t="s">
        <v>983</v>
      </c>
      <c r="B92" s="43">
        <v>706</v>
      </c>
      <c r="C92" s="53" t="s">
        <v>137</v>
      </c>
      <c r="D92" s="53" t="s">
        <v>984</v>
      </c>
      <c r="E92" s="53"/>
      <c r="F92" s="87">
        <f>F93+F95</f>
        <v>3100</v>
      </c>
    </row>
    <row r="93" spans="1:6" ht="30.75">
      <c r="A93" s="118" t="s">
        <v>1013</v>
      </c>
      <c r="B93" s="43">
        <v>706</v>
      </c>
      <c r="C93" s="53" t="s">
        <v>137</v>
      </c>
      <c r="D93" s="53" t="s">
        <v>985</v>
      </c>
      <c r="E93" s="53"/>
      <c r="F93" s="87">
        <f>F94</f>
        <v>100</v>
      </c>
    </row>
    <row r="94" spans="1:6" ht="30.75">
      <c r="A94" s="118" t="s">
        <v>587</v>
      </c>
      <c r="B94" s="43">
        <v>706</v>
      </c>
      <c r="C94" s="53" t="s">
        <v>137</v>
      </c>
      <c r="D94" s="53" t="s">
        <v>985</v>
      </c>
      <c r="E94" s="53" t="s">
        <v>1086</v>
      </c>
      <c r="F94" s="87">
        <v>100</v>
      </c>
    </row>
    <row r="95" spans="1:6" s="56" customFormat="1" ht="23.25" customHeight="1">
      <c r="A95" s="118" t="s">
        <v>1044</v>
      </c>
      <c r="B95" s="43">
        <v>706</v>
      </c>
      <c r="C95" s="53" t="s">
        <v>137</v>
      </c>
      <c r="D95" s="53" t="s">
        <v>1043</v>
      </c>
      <c r="E95" s="53"/>
      <c r="F95" s="87">
        <f>F96</f>
        <v>3000</v>
      </c>
    </row>
    <row r="96" spans="1:6" ht="30.75">
      <c r="A96" s="118" t="s">
        <v>587</v>
      </c>
      <c r="B96" s="43">
        <v>706</v>
      </c>
      <c r="C96" s="53" t="s">
        <v>137</v>
      </c>
      <c r="D96" s="53" t="s">
        <v>1043</v>
      </c>
      <c r="E96" s="53" t="s">
        <v>1086</v>
      </c>
      <c r="F96" s="87">
        <v>3000</v>
      </c>
    </row>
    <row r="97" spans="1:6" ht="30.75">
      <c r="A97" s="118" t="s">
        <v>748</v>
      </c>
      <c r="B97" s="43">
        <v>706</v>
      </c>
      <c r="C97" s="53" t="s">
        <v>137</v>
      </c>
      <c r="D97" s="53" t="s">
        <v>749</v>
      </c>
      <c r="E97" s="53"/>
      <c r="F97" s="87">
        <f>F98</f>
        <v>583</v>
      </c>
    </row>
    <row r="98" spans="1:6" ht="46.5">
      <c r="A98" s="118" t="s">
        <v>922</v>
      </c>
      <c r="B98" s="43">
        <v>706</v>
      </c>
      <c r="C98" s="53" t="s">
        <v>137</v>
      </c>
      <c r="D98" s="53" t="s">
        <v>750</v>
      </c>
      <c r="E98" s="53"/>
      <c r="F98" s="87">
        <f>F99</f>
        <v>583</v>
      </c>
    </row>
    <row r="99" spans="1:6" ht="30.75">
      <c r="A99" s="118" t="s">
        <v>123</v>
      </c>
      <c r="B99" s="43">
        <v>706</v>
      </c>
      <c r="C99" s="53" t="s">
        <v>137</v>
      </c>
      <c r="D99" s="53" t="s">
        <v>751</v>
      </c>
      <c r="E99" s="53"/>
      <c r="F99" s="87">
        <f>F100</f>
        <v>583</v>
      </c>
    </row>
    <row r="100" spans="1:6" ht="30.75">
      <c r="A100" s="118" t="s">
        <v>587</v>
      </c>
      <c r="B100" s="43">
        <v>706</v>
      </c>
      <c r="C100" s="53" t="s">
        <v>137</v>
      </c>
      <c r="D100" s="53" t="s">
        <v>751</v>
      </c>
      <c r="E100" s="53" t="s">
        <v>1086</v>
      </c>
      <c r="F100" s="87">
        <v>583</v>
      </c>
    </row>
    <row r="101" spans="1:6" ht="30.75">
      <c r="A101" s="118" t="s">
        <v>230</v>
      </c>
      <c r="B101" s="43">
        <v>706</v>
      </c>
      <c r="C101" s="53" t="s">
        <v>231</v>
      </c>
      <c r="D101" s="53"/>
      <c r="E101" s="53"/>
      <c r="F101" s="87">
        <f>F102+F126+F131+F150</f>
        <v>128039.18100000001</v>
      </c>
    </row>
    <row r="102" spans="1:6" ht="30.75">
      <c r="A102" s="118" t="s">
        <v>108</v>
      </c>
      <c r="B102" s="43">
        <v>706</v>
      </c>
      <c r="C102" s="53" t="s">
        <v>107</v>
      </c>
      <c r="D102" s="53"/>
      <c r="E102" s="53"/>
      <c r="F102" s="87">
        <f>F103+F120</f>
        <v>23494.061999999998</v>
      </c>
    </row>
    <row r="103" spans="1:6" ht="46.5">
      <c r="A103" s="118" t="s">
        <v>839</v>
      </c>
      <c r="B103" s="43">
        <v>706</v>
      </c>
      <c r="C103" s="53" t="s">
        <v>107</v>
      </c>
      <c r="D103" s="53" t="s">
        <v>680</v>
      </c>
      <c r="E103" s="53"/>
      <c r="F103" s="87">
        <f>F104+F114</f>
        <v>9797.7</v>
      </c>
    </row>
    <row r="104" spans="1:6" ht="30.75">
      <c r="A104" s="235" t="s">
        <v>1000</v>
      </c>
      <c r="B104" s="43">
        <v>706</v>
      </c>
      <c r="C104" s="53" t="s">
        <v>107</v>
      </c>
      <c r="D104" s="53" t="s">
        <v>989</v>
      </c>
      <c r="E104" s="60"/>
      <c r="F104" s="195">
        <f>F105+F108+F111</f>
        <v>6420</v>
      </c>
    </row>
    <row r="105" spans="1:6" ht="46.5">
      <c r="A105" s="118" t="s">
        <v>1001</v>
      </c>
      <c r="B105" s="43">
        <v>706</v>
      </c>
      <c r="C105" s="53" t="s">
        <v>107</v>
      </c>
      <c r="D105" s="53" t="s">
        <v>990</v>
      </c>
      <c r="E105" s="53"/>
      <c r="F105" s="87">
        <f>F106</f>
        <v>2600</v>
      </c>
    </row>
    <row r="106" spans="1:6" ht="30.75">
      <c r="A106" s="118" t="s">
        <v>109</v>
      </c>
      <c r="B106" s="43">
        <v>706</v>
      </c>
      <c r="C106" s="53" t="s">
        <v>107</v>
      </c>
      <c r="D106" s="53" t="s">
        <v>991</v>
      </c>
      <c r="E106" s="53"/>
      <c r="F106" s="87">
        <f>F107</f>
        <v>2600</v>
      </c>
    </row>
    <row r="107" spans="1:6" ht="30.75">
      <c r="A107" s="118" t="s">
        <v>1087</v>
      </c>
      <c r="B107" s="43">
        <v>706</v>
      </c>
      <c r="C107" s="53" t="s">
        <v>107</v>
      </c>
      <c r="D107" s="53" t="s">
        <v>991</v>
      </c>
      <c r="E107" s="53" t="s">
        <v>1088</v>
      </c>
      <c r="F107" s="87">
        <v>2600</v>
      </c>
    </row>
    <row r="108" spans="1:6" ht="30.75">
      <c r="A108" s="118" t="s">
        <v>915</v>
      </c>
      <c r="B108" s="43">
        <v>706</v>
      </c>
      <c r="C108" s="53" t="s">
        <v>107</v>
      </c>
      <c r="D108" s="53" t="s">
        <v>1004</v>
      </c>
      <c r="E108" s="53"/>
      <c r="F108" s="87">
        <f>F109</f>
        <v>2545</v>
      </c>
    </row>
    <row r="109" spans="1:6" ht="30.75">
      <c r="A109" s="118" t="s">
        <v>1090</v>
      </c>
      <c r="B109" s="43">
        <v>706</v>
      </c>
      <c r="C109" s="53" t="s">
        <v>107</v>
      </c>
      <c r="D109" s="53" t="s">
        <v>1005</v>
      </c>
      <c r="E109" s="53"/>
      <c r="F109" s="87">
        <f>F110</f>
        <v>2545</v>
      </c>
    </row>
    <row r="110" spans="1:6" ht="30.75">
      <c r="A110" s="118" t="s">
        <v>1094</v>
      </c>
      <c r="B110" s="43">
        <v>706</v>
      </c>
      <c r="C110" s="53" t="s">
        <v>107</v>
      </c>
      <c r="D110" s="53" t="s">
        <v>1005</v>
      </c>
      <c r="E110" s="53" t="s">
        <v>1095</v>
      </c>
      <c r="F110" s="87">
        <v>2545</v>
      </c>
    </row>
    <row r="111" spans="1:6" ht="62.25">
      <c r="A111" s="118" t="s">
        <v>916</v>
      </c>
      <c r="B111" s="43">
        <v>706</v>
      </c>
      <c r="C111" s="53" t="s">
        <v>107</v>
      </c>
      <c r="D111" s="53" t="s">
        <v>1006</v>
      </c>
      <c r="E111" s="53"/>
      <c r="F111" s="87">
        <f>F112</f>
        <v>1275</v>
      </c>
    </row>
    <row r="112" spans="1:6" ht="30.75">
      <c r="A112" s="118" t="s">
        <v>109</v>
      </c>
      <c r="B112" s="43">
        <v>706</v>
      </c>
      <c r="C112" s="53" t="s">
        <v>107</v>
      </c>
      <c r="D112" s="53" t="s">
        <v>1011</v>
      </c>
      <c r="E112" s="53"/>
      <c r="F112" s="87">
        <f>F113</f>
        <v>1275</v>
      </c>
    </row>
    <row r="113" spans="1:6" ht="30.75">
      <c r="A113" s="118" t="s">
        <v>587</v>
      </c>
      <c r="B113" s="43">
        <v>706</v>
      </c>
      <c r="C113" s="53" t="s">
        <v>107</v>
      </c>
      <c r="D113" s="53" t="s">
        <v>1011</v>
      </c>
      <c r="E113" s="53" t="s">
        <v>1086</v>
      </c>
      <c r="F113" s="87">
        <v>1275</v>
      </c>
    </row>
    <row r="114" spans="1:6" ht="30.75">
      <c r="A114" s="235" t="s">
        <v>999</v>
      </c>
      <c r="B114" s="43">
        <v>706</v>
      </c>
      <c r="C114" s="53" t="s">
        <v>107</v>
      </c>
      <c r="D114" s="53" t="s">
        <v>996</v>
      </c>
      <c r="E114" s="60"/>
      <c r="F114" s="195">
        <f>F115</f>
        <v>3377.7</v>
      </c>
    </row>
    <row r="115" spans="1:6" ht="30.75">
      <c r="A115" s="118" t="s">
        <v>980</v>
      </c>
      <c r="B115" s="43">
        <v>706</v>
      </c>
      <c r="C115" s="53" t="s">
        <v>107</v>
      </c>
      <c r="D115" s="53" t="s">
        <v>997</v>
      </c>
      <c r="E115" s="53"/>
      <c r="F115" s="87">
        <f>F116+F118</f>
        <v>3377.7</v>
      </c>
    </row>
    <row r="116" spans="1:6" ht="78">
      <c r="A116" s="118" t="s">
        <v>832</v>
      </c>
      <c r="B116" s="43">
        <v>706</v>
      </c>
      <c r="C116" s="53" t="s">
        <v>107</v>
      </c>
      <c r="D116" s="53" t="s">
        <v>1008</v>
      </c>
      <c r="E116" s="53"/>
      <c r="F116" s="87">
        <f>F117</f>
        <v>747.1</v>
      </c>
    </row>
    <row r="117" spans="1:6" ht="30.75">
      <c r="A117" s="118" t="s">
        <v>587</v>
      </c>
      <c r="B117" s="43">
        <v>706</v>
      </c>
      <c r="C117" s="53" t="s">
        <v>107</v>
      </c>
      <c r="D117" s="53" t="s">
        <v>1008</v>
      </c>
      <c r="E117" s="53" t="s">
        <v>1086</v>
      </c>
      <c r="F117" s="87">
        <v>747.1</v>
      </c>
    </row>
    <row r="118" spans="1:6" ht="30.75">
      <c r="A118" s="118" t="s">
        <v>925</v>
      </c>
      <c r="B118" s="43">
        <v>706</v>
      </c>
      <c r="C118" s="53" t="s">
        <v>107</v>
      </c>
      <c r="D118" s="53" t="s">
        <v>1009</v>
      </c>
      <c r="E118" s="53"/>
      <c r="F118" s="87">
        <f>F119</f>
        <v>2630.6</v>
      </c>
    </row>
    <row r="119" spans="1:6" ht="30.75">
      <c r="A119" s="118" t="s">
        <v>587</v>
      </c>
      <c r="B119" s="43">
        <v>706</v>
      </c>
      <c r="C119" s="53" t="s">
        <v>107</v>
      </c>
      <c r="D119" s="53" t="s">
        <v>1009</v>
      </c>
      <c r="E119" s="53" t="s">
        <v>1086</v>
      </c>
      <c r="F119" s="87">
        <v>2630.6</v>
      </c>
    </row>
    <row r="120" spans="1:6" ht="62.25">
      <c r="A120" s="118" t="s">
        <v>715</v>
      </c>
      <c r="B120" s="43">
        <v>706</v>
      </c>
      <c r="C120" s="53" t="s">
        <v>107</v>
      </c>
      <c r="D120" s="53" t="s">
        <v>716</v>
      </c>
      <c r="E120" s="53"/>
      <c r="F120" s="87">
        <f>F121</f>
        <v>13696.362</v>
      </c>
    </row>
    <row r="121" spans="1:6" ht="30.75">
      <c r="A121" s="118" t="s">
        <v>717</v>
      </c>
      <c r="B121" s="43">
        <v>706</v>
      </c>
      <c r="C121" s="53" t="s">
        <v>107</v>
      </c>
      <c r="D121" s="53" t="s">
        <v>718</v>
      </c>
      <c r="E121" s="53"/>
      <c r="F121" s="87">
        <f>F124+F122</f>
        <v>13696.362</v>
      </c>
    </row>
    <row r="122" spans="1:6" ht="46.5">
      <c r="A122" s="118" t="s">
        <v>428</v>
      </c>
      <c r="B122" s="43">
        <v>706</v>
      </c>
      <c r="C122" s="53" t="s">
        <v>107</v>
      </c>
      <c r="D122" s="53" t="s">
        <v>427</v>
      </c>
      <c r="E122" s="53"/>
      <c r="F122" s="87">
        <f>F123</f>
        <v>4000</v>
      </c>
    </row>
    <row r="123" spans="1:6" ht="30.75">
      <c r="A123" s="118" t="s">
        <v>597</v>
      </c>
      <c r="B123" s="43">
        <v>706</v>
      </c>
      <c r="C123" s="53" t="s">
        <v>107</v>
      </c>
      <c r="D123" s="53" t="s">
        <v>427</v>
      </c>
      <c r="E123" s="53" t="s">
        <v>1103</v>
      </c>
      <c r="F123" s="87">
        <v>4000</v>
      </c>
    </row>
    <row r="124" spans="1:6" ht="30.75">
      <c r="A124" s="118" t="s">
        <v>1177</v>
      </c>
      <c r="B124" s="43">
        <v>706</v>
      </c>
      <c r="C124" s="53" t="s">
        <v>107</v>
      </c>
      <c r="D124" s="53" t="s">
        <v>1176</v>
      </c>
      <c r="E124" s="53"/>
      <c r="F124" s="87">
        <f>F125</f>
        <v>9696.362</v>
      </c>
    </row>
    <row r="125" spans="1:6" ht="30.75">
      <c r="A125" s="118" t="s">
        <v>597</v>
      </c>
      <c r="B125" s="43">
        <v>706</v>
      </c>
      <c r="C125" s="53" t="s">
        <v>107</v>
      </c>
      <c r="D125" s="53" t="s">
        <v>1176</v>
      </c>
      <c r="E125" s="53" t="s">
        <v>1103</v>
      </c>
      <c r="F125" s="87">
        <v>9696.362</v>
      </c>
    </row>
    <row r="126" spans="1:6" ht="30.75">
      <c r="A126" s="118" t="s">
        <v>1120</v>
      </c>
      <c r="B126" s="43">
        <v>706</v>
      </c>
      <c r="C126" s="53" t="s">
        <v>1119</v>
      </c>
      <c r="D126" s="65"/>
      <c r="E126" s="65"/>
      <c r="F126" s="87">
        <f>F127</f>
        <v>270</v>
      </c>
    </row>
    <row r="127" spans="1:6" ht="30.75">
      <c r="A127" s="118" t="s">
        <v>841</v>
      </c>
      <c r="B127" s="43">
        <v>706</v>
      </c>
      <c r="C127" s="53" t="s">
        <v>1119</v>
      </c>
      <c r="D127" s="43" t="s">
        <v>733</v>
      </c>
      <c r="E127" s="43"/>
      <c r="F127" s="87">
        <f>F128</f>
        <v>270</v>
      </c>
    </row>
    <row r="128" spans="1:6" ht="30.75">
      <c r="A128" s="118" t="s">
        <v>737</v>
      </c>
      <c r="B128" s="43">
        <v>706</v>
      </c>
      <c r="C128" s="53" t="s">
        <v>1119</v>
      </c>
      <c r="D128" s="43" t="s">
        <v>738</v>
      </c>
      <c r="E128" s="43"/>
      <c r="F128" s="87">
        <f>F129</f>
        <v>270</v>
      </c>
    </row>
    <row r="129" spans="1:6" ht="30.75">
      <c r="A129" s="118" t="s">
        <v>1121</v>
      </c>
      <c r="B129" s="43">
        <v>706</v>
      </c>
      <c r="C129" s="53" t="s">
        <v>1119</v>
      </c>
      <c r="D129" s="43" t="s">
        <v>739</v>
      </c>
      <c r="E129" s="65"/>
      <c r="F129" s="87">
        <f>F130</f>
        <v>270</v>
      </c>
    </row>
    <row r="130" spans="1:6" ht="30.75">
      <c r="A130" s="118" t="s">
        <v>1087</v>
      </c>
      <c r="B130" s="43">
        <v>706</v>
      </c>
      <c r="C130" s="53" t="s">
        <v>1119</v>
      </c>
      <c r="D130" s="43" t="s">
        <v>739</v>
      </c>
      <c r="E130" s="53" t="s">
        <v>1088</v>
      </c>
      <c r="F130" s="87">
        <v>270</v>
      </c>
    </row>
    <row r="131" spans="1:6" ht="30.75">
      <c r="A131" s="118" t="s">
        <v>548</v>
      </c>
      <c r="B131" s="43">
        <v>706</v>
      </c>
      <c r="C131" s="53" t="s">
        <v>240</v>
      </c>
      <c r="D131" s="43"/>
      <c r="E131" s="53"/>
      <c r="F131" s="87">
        <f>F132</f>
        <v>94631.266</v>
      </c>
    </row>
    <row r="132" spans="1:6" ht="30.75">
      <c r="A132" s="118" t="s">
        <v>841</v>
      </c>
      <c r="B132" s="43">
        <v>706</v>
      </c>
      <c r="C132" s="53" t="s">
        <v>240</v>
      </c>
      <c r="D132" s="43" t="s">
        <v>733</v>
      </c>
      <c r="E132" s="53"/>
      <c r="F132" s="87">
        <f>F133</f>
        <v>94631.266</v>
      </c>
    </row>
    <row r="133" spans="1:6" ht="30.75">
      <c r="A133" s="118" t="s">
        <v>734</v>
      </c>
      <c r="B133" s="43">
        <v>706</v>
      </c>
      <c r="C133" s="53" t="s">
        <v>240</v>
      </c>
      <c r="D133" s="43" t="s">
        <v>735</v>
      </c>
      <c r="E133" s="53"/>
      <c r="F133" s="87">
        <f>F134+F137+F144+F142+F140+F148+F146</f>
        <v>94631.266</v>
      </c>
    </row>
    <row r="134" spans="1:6" ht="30.75">
      <c r="A134" s="118" t="s">
        <v>122</v>
      </c>
      <c r="B134" s="43">
        <v>706</v>
      </c>
      <c r="C134" s="53" t="s">
        <v>240</v>
      </c>
      <c r="D134" s="53" t="s">
        <v>736</v>
      </c>
      <c r="E134" s="53"/>
      <c r="F134" s="87">
        <f>F135+F136</f>
        <v>50051.266</v>
      </c>
    </row>
    <row r="135" spans="1:6" ht="30.75">
      <c r="A135" s="118" t="s">
        <v>587</v>
      </c>
      <c r="B135" s="43">
        <v>706</v>
      </c>
      <c r="C135" s="53" t="s">
        <v>240</v>
      </c>
      <c r="D135" s="53" t="s">
        <v>736</v>
      </c>
      <c r="E135" s="53" t="s">
        <v>1086</v>
      </c>
      <c r="F135" s="87">
        <v>16144.266</v>
      </c>
    </row>
    <row r="136" spans="1:6" ht="30.75">
      <c r="A136" s="118" t="s">
        <v>550</v>
      </c>
      <c r="B136" s="43">
        <v>706</v>
      </c>
      <c r="C136" s="53" t="s">
        <v>240</v>
      </c>
      <c r="D136" s="53" t="s">
        <v>736</v>
      </c>
      <c r="E136" s="53" t="s">
        <v>1098</v>
      </c>
      <c r="F136" s="87">
        <v>33907</v>
      </c>
    </row>
    <row r="137" spans="1:6" ht="46.5">
      <c r="A137" s="118" t="s">
        <v>1042</v>
      </c>
      <c r="B137" s="43">
        <v>706</v>
      </c>
      <c r="C137" s="53" t="s">
        <v>240</v>
      </c>
      <c r="D137" s="53" t="s">
        <v>1041</v>
      </c>
      <c r="E137" s="53"/>
      <c r="F137" s="87">
        <f>F138+F139</f>
        <v>35544</v>
      </c>
    </row>
    <row r="138" spans="1:6" ht="30.75">
      <c r="A138" s="118" t="s">
        <v>587</v>
      </c>
      <c r="B138" s="43">
        <v>706</v>
      </c>
      <c r="C138" s="53" t="s">
        <v>240</v>
      </c>
      <c r="D138" s="53" t="s">
        <v>1041</v>
      </c>
      <c r="E138" s="53" t="s">
        <v>1086</v>
      </c>
      <c r="F138" s="87">
        <v>21703</v>
      </c>
    </row>
    <row r="139" spans="1:6" ht="30.75">
      <c r="A139" s="118" t="s">
        <v>550</v>
      </c>
      <c r="B139" s="43">
        <v>706</v>
      </c>
      <c r="C139" s="53" t="s">
        <v>240</v>
      </c>
      <c r="D139" s="53" t="s">
        <v>1041</v>
      </c>
      <c r="E139" s="53" t="s">
        <v>1098</v>
      </c>
      <c r="F139" s="87">
        <v>13841</v>
      </c>
    </row>
    <row r="140" spans="1:6" ht="30.75">
      <c r="A140" s="118" t="s">
        <v>576</v>
      </c>
      <c r="B140" s="43">
        <v>706</v>
      </c>
      <c r="C140" s="53" t="s">
        <v>240</v>
      </c>
      <c r="D140" s="53" t="s">
        <v>429</v>
      </c>
      <c r="E140" s="53"/>
      <c r="F140" s="87">
        <f>F141</f>
        <v>2000</v>
      </c>
    </row>
    <row r="141" spans="1:6" ht="30.75">
      <c r="A141" s="118" t="s">
        <v>587</v>
      </c>
      <c r="B141" s="43">
        <v>706</v>
      </c>
      <c r="C141" s="53" t="s">
        <v>240</v>
      </c>
      <c r="D141" s="53" t="s">
        <v>429</v>
      </c>
      <c r="E141" s="53" t="s">
        <v>1086</v>
      </c>
      <c r="F141" s="87">
        <v>2000</v>
      </c>
    </row>
    <row r="142" spans="1:6" ht="46.5">
      <c r="A142" s="118" t="s">
        <v>604</v>
      </c>
      <c r="B142" s="43">
        <v>706</v>
      </c>
      <c r="C142" s="53" t="s">
        <v>240</v>
      </c>
      <c r="D142" s="53" t="s">
        <v>430</v>
      </c>
      <c r="E142" s="53"/>
      <c r="F142" s="87">
        <f>F143</f>
        <v>2628</v>
      </c>
    </row>
    <row r="143" spans="1:6" ht="30.75">
      <c r="A143" s="118" t="s">
        <v>550</v>
      </c>
      <c r="B143" s="43">
        <v>706</v>
      </c>
      <c r="C143" s="53" t="s">
        <v>240</v>
      </c>
      <c r="D143" s="53" t="s">
        <v>430</v>
      </c>
      <c r="E143" s="53" t="s">
        <v>1098</v>
      </c>
      <c r="F143" s="87">
        <v>2628</v>
      </c>
    </row>
    <row r="144" spans="1:6" ht="30.75">
      <c r="A144" s="118" t="s">
        <v>387</v>
      </c>
      <c r="B144" s="43">
        <v>706</v>
      </c>
      <c r="C144" s="53" t="s">
        <v>240</v>
      </c>
      <c r="D144" s="53" t="s">
        <v>913</v>
      </c>
      <c r="E144" s="53"/>
      <c r="F144" s="87">
        <f>F145</f>
        <v>2900</v>
      </c>
    </row>
    <row r="145" spans="1:6" ht="30.75">
      <c r="A145" s="118" t="s">
        <v>587</v>
      </c>
      <c r="B145" s="43">
        <v>706</v>
      </c>
      <c r="C145" s="53" t="s">
        <v>240</v>
      </c>
      <c r="D145" s="53" t="s">
        <v>913</v>
      </c>
      <c r="E145" s="53" t="s">
        <v>1086</v>
      </c>
      <c r="F145" s="87">
        <v>2900</v>
      </c>
    </row>
    <row r="146" spans="1:6" ht="30.75">
      <c r="A146" s="118" t="s">
        <v>452</v>
      </c>
      <c r="B146" s="43">
        <v>706</v>
      </c>
      <c r="C146" s="53" t="s">
        <v>240</v>
      </c>
      <c r="D146" s="53" t="s">
        <v>450</v>
      </c>
      <c r="E146" s="53"/>
      <c r="F146" s="87">
        <f>F147</f>
        <v>308</v>
      </c>
    </row>
    <row r="147" spans="1:6" ht="30.75">
      <c r="A147" s="118" t="s">
        <v>587</v>
      </c>
      <c r="B147" s="43">
        <v>706</v>
      </c>
      <c r="C147" s="53" t="s">
        <v>240</v>
      </c>
      <c r="D147" s="53" t="s">
        <v>450</v>
      </c>
      <c r="E147" s="53" t="s">
        <v>1086</v>
      </c>
      <c r="F147" s="87">
        <v>308</v>
      </c>
    </row>
    <row r="148" spans="1:6" ht="30.75">
      <c r="A148" s="118" t="s">
        <v>453</v>
      </c>
      <c r="B148" s="43">
        <v>706</v>
      </c>
      <c r="C148" s="53" t="s">
        <v>240</v>
      </c>
      <c r="D148" s="53" t="s">
        <v>451</v>
      </c>
      <c r="E148" s="53"/>
      <c r="F148" s="87">
        <f>F149</f>
        <v>1200</v>
      </c>
    </row>
    <row r="149" spans="1:6" ht="30.75">
      <c r="A149" s="118" t="s">
        <v>587</v>
      </c>
      <c r="B149" s="43">
        <v>706</v>
      </c>
      <c r="C149" s="53" t="s">
        <v>240</v>
      </c>
      <c r="D149" s="53" t="s">
        <v>451</v>
      </c>
      <c r="E149" s="53" t="s">
        <v>1086</v>
      </c>
      <c r="F149" s="87">
        <v>1200</v>
      </c>
    </row>
    <row r="150" spans="1:6" ht="30.75">
      <c r="A150" s="118" t="s">
        <v>232</v>
      </c>
      <c r="B150" s="43">
        <v>706</v>
      </c>
      <c r="C150" s="53" t="s">
        <v>1124</v>
      </c>
      <c r="D150" s="53"/>
      <c r="E150" s="53"/>
      <c r="F150" s="87">
        <f>F151+F157</f>
        <v>9643.853</v>
      </c>
    </row>
    <row r="151" spans="1:6" ht="45.75" customHeight="1">
      <c r="A151" s="118" t="s">
        <v>838</v>
      </c>
      <c r="B151" s="43">
        <v>706</v>
      </c>
      <c r="C151" s="53" t="s">
        <v>1124</v>
      </c>
      <c r="D151" s="53" t="s">
        <v>676</v>
      </c>
      <c r="E151" s="53"/>
      <c r="F151" s="87">
        <f>F152</f>
        <v>4355.43</v>
      </c>
    </row>
    <row r="152" spans="1:6" ht="30.75">
      <c r="A152" s="118" t="s">
        <v>677</v>
      </c>
      <c r="B152" s="43">
        <v>706</v>
      </c>
      <c r="C152" s="53" t="s">
        <v>1124</v>
      </c>
      <c r="D152" s="53" t="s">
        <v>678</v>
      </c>
      <c r="E152" s="53"/>
      <c r="F152" s="87">
        <f>F153+F155</f>
        <v>4355.43</v>
      </c>
    </row>
    <row r="153" spans="1:6" ht="30.75">
      <c r="A153" s="118" t="s">
        <v>539</v>
      </c>
      <c r="B153" s="43">
        <v>706</v>
      </c>
      <c r="C153" s="53" t="s">
        <v>1124</v>
      </c>
      <c r="D153" s="53" t="s">
        <v>933</v>
      </c>
      <c r="E153" s="53"/>
      <c r="F153" s="87">
        <f>F154</f>
        <v>1800</v>
      </c>
    </row>
    <row r="154" spans="1:6" ht="30.75">
      <c r="A154" s="118" t="s">
        <v>1087</v>
      </c>
      <c r="B154" s="43">
        <v>706</v>
      </c>
      <c r="C154" s="53" t="s">
        <v>1124</v>
      </c>
      <c r="D154" s="53" t="s">
        <v>933</v>
      </c>
      <c r="E154" s="53" t="s">
        <v>1088</v>
      </c>
      <c r="F154" s="87">
        <v>1800</v>
      </c>
    </row>
    <row r="155" spans="1:6" ht="46.5">
      <c r="A155" s="118" t="s">
        <v>1183</v>
      </c>
      <c r="B155" s="43">
        <v>706</v>
      </c>
      <c r="C155" s="53" t="s">
        <v>1124</v>
      </c>
      <c r="D155" s="53" t="s">
        <v>1184</v>
      </c>
      <c r="E155" s="53"/>
      <c r="F155" s="87">
        <f>F156</f>
        <v>2555.43</v>
      </c>
    </row>
    <row r="156" spans="1:6" ht="30.75">
      <c r="A156" s="118" t="s">
        <v>1087</v>
      </c>
      <c r="B156" s="43">
        <v>706</v>
      </c>
      <c r="C156" s="53" t="s">
        <v>1124</v>
      </c>
      <c r="D156" s="53" t="s">
        <v>1184</v>
      </c>
      <c r="E156" s="53" t="s">
        <v>1088</v>
      </c>
      <c r="F156" s="87">
        <v>2555.43</v>
      </c>
    </row>
    <row r="157" spans="1:6" ht="62.25">
      <c r="A157" s="118" t="s">
        <v>715</v>
      </c>
      <c r="B157" s="43">
        <v>706</v>
      </c>
      <c r="C157" s="53" t="s">
        <v>1124</v>
      </c>
      <c r="D157" s="53" t="s">
        <v>716</v>
      </c>
      <c r="E157" s="52"/>
      <c r="F157" s="87">
        <f>F158</f>
        <v>5288.423</v>
      </c>
    </row>
    <row r="158" spans="1:6" s="56" customFormat="1" ht="30.75">
      <c r="A158" s="118" t="s">
        <v>758</v>
      </c>
      <c r="B158" s="43">
        <v>706</v>
      </c>
      <c r="C158" s="53" t="s">
        <v>1124</v>
      </c>
      <c r="D158" s="53" t="s">
        <v>762</v>
      </c>
      <c r="E158" s="52"/>
      <c r="F158" s="87">
        <f>F159+F163+F167+F161+F165</f>
        <v>5288.423</v>
      </c>
    </row>
    <row r="159" spans="1:6" s="56" customFormat="1" ht="46.5">
      <c r="A159" s="118" t="s">
        <v>601</v>
      </c>
      <c r="B159" s="43">
        <v>706</v>
      </c>
      <c r="C159" s="53" t="s">
        <v>1124</v>
      </c>
      <c r="D159" s="53" t="s">
        <v>763</v>
      </c>
      <c r="E159" s="53"/>
      <c r="F159" s="87">
        <f>F160</f>
        <v>624.5</v>
      </c>
    </row>
    <row r="160" spans="1:6" s="56" customFormat="1" ht="30.75">
      <c r="A160" s="118" t="s">
        <v>587</v>
      </c>
      <c r="B160" s="43">
        <v>706</v>
      </c>
      <c r="C160" s="53" t="s">
        <v>1124</v>
      </c>
      <c r="D160" s="53" t="s">
        <v>763</v>
      </c>
      <c r="E160" s="53" t="s">
        <v>1086</v>
      </c>
      <c r="F160" s="87">
        <v>624.5</v>
      </c>
    </row>
    <row r="161" spans="1:6" s="56" customFormat="1" ht="30.75">
      <c r="A161" s="118" t="s">
        <v>365</v>
      </c>
      <c r="B161" s="43">
        <v>706</v>
      </c>
      <c r="C161" s="53" t="s">
        <v>1124</v>
      </c>
      <c r="D161" s="53" t="s">
        <v>873</v>
      </c>
      <c r="E161" s="53"/>
      <c r="F161" s="87">
        <f>F162</f>
        <v>2134</v>
      </c>
    </row>
    <row r="162" spans="1:6" s="56" customFormat="1" ht="24" customHeight="1">
      <c r="A162" s="118" t="s">
        <v>597</v>
      </c>
      <c r="B162" s="43">
        <v>706</v>
      </c>
      <c r="C162" s="53" t="s">
        <v>1124</v>
      </c>
      <c r="D162" s="53" t="s">
        <v>873</v>
      </c>
      <c r="E162" s="53" t="s">
        <v>1103</v>
      </c>
      <c r="F162" s="87">
        <v>2134</v>
      </c>
    </row>
    <row r="163" spans="1:6" s="56" customFormat="1" ht="46.5">
      <c r="A163" s="118" t="s">
        <v>1032</v>
      </c>
      <c r="B163" s="43">
        <v>706</v>
      </c>
      <c r="C163" s="53" t="s">
        <v>1124</v>
      </c>
      <c r="D163" s="53" t="s">
        <v>1031</v>
      </c>
      <c r="E163" s="53"/>
      <c r="F163" s="87">
        <f>F164</f>
        <v>33</v>
      </c>
    </row>
    <row r="164" spans="1:6" s="56" customFormat="1" ht="30.75">
      <c r="A164" s="118" t="s">
        <v>587</v>
      </c>
      <c r="B164" s="43">
        <v>706</v>
      </c>
      <c r="C164" s="53" t="s">
        <v>1124</v>
      </c>
      <c r="D164" s="53" t="s">
        <v>1031</v>
      </c>
      <c r="E164" s="53" t="s">
        <v>1086</v>
      </c>
      <c r="F164" s="87">
        <v>33</v>
      </c>
    </row>
    <row r="165" spans="1:6" s="56" customFormat="1" ht="30.75">
      <c r="A165" s="118" t="s">
        <v>389</v>
      </c>
      <c r="B165" s="43">
        <v>706</v>
      </c>
      <c r="C165" s="53" t="s">
        <v>1124</v>
      </c>
      <c r="D165" s="53" t="s">
        <v>388</v>
      </c>
      <c r="E165" s="53"/>
      <c r="F165" s="87">
        <f>F166</f>
        <v>105</v>
      </c>
    </row>
    <row r="166" spans="1:6" s="56" customFormat="1" ht="30.75">
      <c r="A166" s="118" t="s">
        <v>597</v>
      </c>
      <c r="B166" s="43">
        <v>706</v>
      </c>
      <c r="C166" s="53" t="s">
        <v>1124</v>
      </c>
      <c r="D166" s="53" t="s">
        <v>388</v>
      </c>
      <c r="E166" s="53" t="s">
        <v>1103</v>
      </c>
      <c r="F166" s="87">
        <v>105</v>
      </c>
    </row>
    <row r="167" spans="1:6" s="56" customFormat="1" ht="23.25" customHeight="1">
      <c r="A167" s="118" t="s">
        <v>1026</v>
      </c>
      <c r="B167" s="43">
        <v>706</v>
      </c>
      <c r="C167" s="53" t="s">
        <v>1124</v>
      </c>
      <c r="D167" s="53" t="s">
        <v>1027</v>
      </c>
      <c r="E167" s="53"/>
      <c r="F167" s="87">
        <f>F168+F169</f>
        <v>2391.923</v>
      </c>
    </row>
    <row r="168" spans="1:6" s="56" customFormat="1" ht="30.75">
      <c r="A168" s="118" t="s">
        <v>587</v>
      </c>
      <c r="B168" s="43">
        <v>706</v>
      </c>
      <c r="C168" s="53" t="s">
        <v>1124</v>
      </c>
      <c r="D168" s="53" t="s">
        <v>1027</v>
      </c>
      <c r="E168" s="53" t="s">
        <v>1086</v>
      </c>
      <c r="F168" s="87">
        <v>2380.923</v>
      </c>
    </row>
    <row r="169" spans="1:6" s="56" customFormat="1" ht="21" customHeight="1">
      <c r="A169" s="118" t="s">
        <v>1087</v>
      </c>
      <c r="B169" s="43">
        <v>706</v>
      </c>
      <c r="C169" s="53" t="s">
        <v>1124</v>
      </c>
      <c r="D169" s="53" t="s">
        <v>1027</v>
      </c>
      <c r="E169" s="53" t="s">
        <v>1088</v>
      </c>
      <c r="F169" s="87">
        <v>11</v>
      </c>
    </row>
    <row r="170" spans="1:6" ht="23.25" customHeight="1">
      <c r="A170" s="118" t="s">
        <v>126</v>
      </c>
      <c r="B170" s="43">
        <v>706</v>
      </c>
      <c r="C170" s="53" t="s">
        <v>124</v>
      </c>
      <c r="D170" s="53"/>
      <c r="E170" s="53"/>
      <c r="F170" s="87">
        <f>F171+F200+F179+F209</f>
        <v>82589.464</v>
      </c>
    </row>
    <row r="171" spans="1:6" s="56" customFormat="1" ht="18.75" customHeight="1">
      <c r="A171" s="118" t="s">
        <v>799</v>
      </c>
      <c r="B171" s="43">
        <v>706</v>
      </c>
      <c r="C171" s="53" t="s">
        <v>798</v>
      </c>
      <c r="D171" s="53"/>
      <c r="E171" s="53"/>
      <c r="F171" s="87">
        <f>F172</f>
        <v>1150</v>
      </c>
    </row>
    <row r="172" spans="1:6" s="56" customFormat="1" ht="48" customHeight="1">
      <c r="A172" s="118" t="s">
        <v>715</v>
      </c>
      <c r="B172" s="43">
        <v>706</v>
      </c>
      <c r="C172" s="53" t="s">
        <v>798</v>
      </c>
      <c r="D172" s="53" t="s">
        <v>716</v>
      </c>
      <c r="E172" s="53"/>
      <c r="F172" s="87">
        <f>F176+F173</f>
        <v>1150</v>
      </c>
    </row>
    <row r="173" spans="1:6" s="56" customFormat="1" ht="30.75">
      <c r="A173" s="118" t="s">
        <v>727</v>
      </c>
      <c r="B173" s="43">
        <v>706</v>
      </c>
      <c r="C173" s="53" t="s">
        <v>798</v>
      </c>
      <c r="D173" s="53" t="s">
        <v>728</v>
      </c>
      <c r="E173" s="53"/>
      <c r="F173" s="87">
        <f>F174</f>
        <v>100</v>
      </c>
    </row>
    <row r="174" spans="1:6" s="56" customFormat="1" ht="30.75">
      <c r="A174" s="118" t="s">
        <v>914</v>
      </c>
      <c r="B174" s="43">
        <v>706</v>
      </c>
      <c r="C174" s="53" t="s">
        <v>798</v>
      </c>
      <c r="D174" s="53" t="s">
        <v>390</v>
      </c>
      <c r="E174" s="53"/>
      <c r="F174" s="87">
        <f>F175</f>
        <v>100</v>
      </c>
    </row>
    <row r="175" spans="1:6" s="56" customFormat="1" ht="30.75">
      <c r="A175" s="118" t="s">
        <v>1087</v>
      </c>
      <c r="B175" s="43">
        <v>706</v>
      </c>
      <c r="C175" s="53" t="s">
        <v>798</v>
      </c>
      <c r="D175" s="53" t="s">
        <v>390</v>
      </c>
      <c r="E175" s="53" t="s">
        <v>1088</v>
      </c>
      <c r="F175" s="87">
        <v>100</v>
      </c>
    </row>
    <row r="176" spans="1:6" s="56" customFormat="1" ht="30.75">
      <c r="A176" s="118" t="s">
        <v>756</v>
      </c>
      <c r="B176" s="43">
        <v>706</v>
      </c>
      <c r="C176" s="53" t="s">
        <v>798</v>
      </c>
      <c r="D176" s="53" t="s">
        <v>757</v>
      </c>
      <c r="E176" s="53"/>
      <c r="F176" s="87">
        <f>F177</f>
        <v>1050</v>
      </c>
    </row>
    <row r="177" spans="1:6" s="56" customFormat="1" ht="30.75">
      <c r="A177" s="118" t="s">
        <v>800</v>
      </c>
      <c r="B177" s="43">
        <v>706</v>
      </c>
      <c r="C177" s="53" t="s">
        <v>798</v>
      </c>
      <c r="D177" s="53" t="s">
        <v>759</v>
      </c>
      <c r="E177" s="53"/>
      <c r="F177" s="87">
        <f>F178</f>
        <v>1050</v>
      </c>
    </row>
    <row r="178" spans="1:6" s="56" customFormat="1" ht="30.75">
      <c r="A178" s="118" t="s">
        <v>587</v>
      </c>
      <c r="B178" s="43">
        <v>706</v>
      </c>
      <c r="C178" s="53" t="s">
        <v>798</v>
      </c>
      <c r="D178" s="53" t="s">
        <v>759</v>
      </c>
      <c r="E178" s="53" t="s">
        <v>1086</v>
      </c>
      <c r="F178" s="87">
        <v>1050</v>
      </c>
    </row>
    <row r="179" spans="1:6" s="56" customFormat="1" ht="30.75">
      <c r="A179" s="118" t="s">
        <v>127</v>
      </c>
      <c r="B179" s="43">
        <v>706</v>
      </c>
      <c r="C179" s="53" t="s">
        <v>125</v>
      </c>
      <c r="D179" s="53"/>
      <c r="E179" s="53"/>
      <c r="F179" s="87">
        <f>F180</f>
        <v>70969.364</v>
      </c>
    </row>
    <row r="180" spans="1:6" s="56" customFormat="1" ht="62.25">
      <c r="A180" s="118" t="s">
        <v>715</v>
      </c>
      <c r="B180" s="43">
        <v>706</v>
      </c>
      <c r="C180" s="53" t="s">
        <v>125</v>
      </c>
      <c r="D180" s="53" t="s">
        <v>716</v>
      </c>
      <c r="E180" s="53"/>
      <c r="F180" s="87">
        <f>F181+F186+F189</f>
        <v>70969.364</v>
      </c>
    </row>
    <row r="181" spans="1:6" s="56" customFormat="1" ht="30.75">
      <c r="A181" s="118" t="s">
        <v>717</v>
      </c>
      <c r="B181" s="43">
        <v>706</v>
      </c>
      <c r="C181" s="53" t="s">
        <v>125</v>
      </c>
      <c r="D181" s="53" t="s">
        <v>718</v>
      </c>
      <c r="E181" s="53"/>
      <c r="F181" s="87">
        <f>F182+F184</f>
        <v>13040.104</v>
      </c>
    </row>
    <row r="182" spans="1:6" s="56" customFormat="1" ht="30.75">
      <c r="A182" s="118" t="s">
        <v>1023</v>
      </c>
      <c r="B182" s="43">
        <v>706</v>
      </c>
      <c r="C182" s="53" t="s">
        <v>125</v>
      </c>
      <c r="D182" s="53" t="s">
        <v>1024</v>
      </c>
      <c r="E182" s="53"/>
      <c r="F182" s="87">
        <f>F183</f>
        <v>8670.304</v>
      </c>
    </row>
    <row r="183" spans="1:6" s="56" customFormat="1" ht="30.75">
      <c r="A183" s="118" t="s">
        <v>597</v>
      </c>
      <c r="B183" s="43">
        <v>706</v>
      </c>
      <c r="C183" s="53" t="s">
        <v>125</v>
      </c>
      <c r="D183" s="53" t="s">
        <v>1024</v>
      </c>
      <c r="E183" s="53" t="s">
        <v>1103</v>
      </c>
      <c r="F183" s="87">
        <v>8670.304</v>
      </c>
    </row>
    <row r="184" spans="1:6" s="56" customFormat="1" ht="30.75">
      <c r="A184" s="118" t="s">
        <v>1185</v>
      </c>
      <c r="B184" s="43">
        <v>706</v>
      </c>
      <c r="C184" s="53" t="s">
        <v>125</v>
      </c>
      <c r="D184" s="53" t="s">
        <v>1186</v>
      </c>
      <c r="E184" s="53"/>
      <c r="F184" s="87">
        <f>F185</f>
        <v>4369.8</v>
      </c>
    </row>
    <row r="185" spans="1:6" s="56" customFormat="1" ht="30.75">
      <c r="A185" s="118" t="s">
        <v>597</v>
      </c>
      <c r="B185" s="43">
        <v>706</v>
      </c>
      <c r="C185" s="53" t="s">
        <v>125</v>
      </c>
      <c r="D185" s="53" t="s">
        <v>1186</v>
      </c>
      <c r="E185" s="53" t="s">
        <v>1103</v>
      </c>
      <c r="F185" s="87">
        <v>4369.8</v>
      </c>
    </row>
    <row r="186" spans="1:6" s="56" customFormat="1" ht="62.25">
      <c r="A186" s="118" t="s">
        <v>918</v>
      </c>
      <c r="B186" s="43">
        <v>706</v>
      </c>
      <c r="C186" s="53" t="s">
        <v>125</v>
      </c>
      <c r="D186" s="53" t="s">
        <v>722</v>
      </c>
      <c r="E186" s="53"/>
      <c r="F186" s="87">
        <f>F187</f>
        <v>7732.114</v>
      </c>
    </row>
    <row r="187" spans="1:6" s="56" customFormat="1" ht="30.75">
      <c r="A187" s="118" t="s">
        <v>1023</v>
      </c>
      <c r="B187" s="43">
        <v>706</v>
      </c>
      <c r="C187" s="53" t="s">
        <v>125</v>
      </c>
      <c r="D187" s="53" t="s">
        <v>1025</v>
      </c>
      <c r="E187" s="53"/>
      <c r="F187" s="87">
        <f>F188</f>
        <v>7732.114</v>
      </c>
    </row>
    <row r="188" spans="1:6" s="56" customFormat="1" ht="30.75">
      <c r="A188" s="118" t="s">
        <v>597</v>
      </c>
      <c r="B188" s="43">
        <v>706</v>
      </c>
      <c r="C188" s="53" t="s">
        <v>125</v>
      </c>
      <c r="D188" s="53" t="s">
        <v>1025</v>
      </c>
      <c r="E188" s="53" t="s">
        <v>1103</v>
      </c>
      <c r="F188" s="87">
        <v>7732.114</v>
      </c>
    </row>
    <row r="189" spans="1:6" s="56" customFormat="1" ht="30.75">
      <c r="A189" s="118" t="s">
        <v>727</v>
      </c>
      <c r="B189" s="43">
        <v>706</v>
      </c>
      <c r="C189" s="53" t="s">
        <v>125</v>
      </c>
      <c r="D189" s="53" t="s">
        <v>728</v>
      </c>
      <c r="E189" s="53"/>
      <c r="F189" s="87">
        <f>F192+F194+F196+F190+F198</f>
        <v>50197.146</v>
      </c>
    </row>
    <row r="190" spans="1:6" s="56" customFormat="1" ht="46.5">
      <c r="A190" s="118" t="s">
        <v>367</v>
      </c>
      <c r="B190" s="43">
        <v>706</v>
      </c>
      <c r="C190" s="53" t="s">
        <v>125</v>
      </c>
      <c r="D190" s="53" t="s">
        <v>366</v>
      </c>
      <c r="E190" s="53"/>
      <c r="F190" s="87">
        <f>F191</f>
        <v>691.414</v>
      </c>
    </row>
    <row r="191" spans="1:6" s="56" customFormat="1" ht="24" customHeight="1">
      <c r="A191" s="118" t="s">
        <v>597</v>
      </c>
      <c r="B191" s="43">
        <v>706</v>
      </c>
      <c r="C191" s="53" t="s">
        <v>125</v>
      </c>
      <c r="D191" s="53" t="s">
        <v>366</v>
      </c>
      <c r="E191" s="53" t="s">
        <v>1103</v>
      </c>
      <c r="F191" s="87">
        <v>691.414</v>
      </c>
    </row>
    <row r="192" spans="1:6" s="56" customFormat="1" ht="78">
      <c r="A192" s="118" t="s">
        <v>1033</v>
      </c>
      <c r="B192" s="43">
        <v>706</v>
      </c>
      <c r="C192" s="53" t="s">
        <v>125</v>
      </c>
      <c r="D192" s="53" t="s">
        <v>1035</v>
      </c>
      <c r="E192" s="53"/>
      <c r="F192" s="87">
        <f>F193</f>
        <v>1200</v>
      </c>
    </row>
    <row r="193" spans="1:6" ht="30.75">
      <c r="A193" s="118" t="s">
        <v>1087</v>
      </c>
      <c r="B193" s="43">
        <v>706</v>
      </c>
      <c r="C193" s="53" t="s">
        <v>125</v>
      </c>
      <c r="D193" s="53" t="s">
        <v>1035</v>
      </c>
      <c r="E193" s="53" t="s">
        <v>1088</v>
      </c>
      <c r="F193" s="87">
        <v>1200</v>
      </c>
    </row>
    <row r="194" spans="1:6" ht="30.75">
      <c r="A194" s="118" t="s">
        <v>1046</v>
      </c>
      <c r="B194" s="43">
        <v>706</v>
      </c>
      <c r="C194" s="53" t="s">
        <v>125</v>
      </c>
      <c r="D194" s="53" t="s">
        <v>1045</v>
      </c>
      <c r="E194" s="53"/>
      <c r="F194" s="87">
        <f>F195</f>
        <v>2075.546</v>
      </c>
    </row>
    <row r="195" spans="1:6" ht="30.75">
      <c r="A195" s="118" t="s">
        <v>587</v>
      </c>
      <c r="B195" s="43">
        <v>706</v>
      </c>
      <c r="C195" s="53" t="s">
        <v>125</v>
      </c>
      <c r="D195" s="53" t="s">
        <v>1045</v>
      </c>
      <c r="E195" s="53" t="s">
        <v>1086</v>
      </c>
      <c r="F195" s="87">
        <v>2075.546</v>
      </c>
    </row>
    <row r="196" spans="1:6" ht="30.75">
      <c r="A196" s="118" t="s">
        <v>1023</v>
      </c>
      <c r="B196" s="43">
        <v>706</v>
      </c>
      <c r="C196" s="53" t="s">
        <v>125</v>
      </c>
      <c r="D196" s="53" t="s">
        <v>1047</v>
      </c>
      <c r="E196" s="53"/>
      <c r="F196" s="87">
        <f>F197</f>
        <v>6976.586</v>
      </c>
    </row>
    <row r="197" spans="1:6" ht="30.75">
      <c r="A197" s="118" t="s">
        <v>597</v>
      </c>
      <c r="B197" s="43">
        <v>706</v>
      </c>
      <c r="C197" s="53" t="s">
        <v>125</v>
      </c>
      <c r="D197" s="53" t="s">
        <v>1047</v>
      </c>
      <c r="E197" s="53" t="s">
        <v>1103</v>
      </c>
      <c r="F197" s="87">
        <v>6976.586</v>
      </c>
    </row>
    <row r="198" spans="1:6" ht="30.75">
      <c r="A198" s="236" t="s">
        <v>929</v>
      </c>
      <c r="B198" s="43">
        <v>706</v>
      </c>
      <c r="C198" s="53" t="s">
        <v>125</v>
      </c>
      <c r="D198" s="53" t="s">
        <v>928</v>
      </c>
      <c r="E198" s="53"/>
      <c r="F198" s="87">
        <f>F199</f>
        <v>39253.6</v>
      </c>
    </row>
    <row r="199" spans="1:6" ht="30.75">
      <c r="A199" s="118" t="s">
        <v>597</v>
      </c>
      <c r="B199" s="43">
        <v>706</v>
      </c>
      <c r="C199" s="53" t="s">
        <v>125</v>
      </c>
      <c r="D199" s="53" t="s">
        <v>928</v>
      </c>
      <c r="E199" s="53" t="s">
        <v>1103</v>
      </c>
      <c r="F199" s="87">
        <v>39253.6</v>
      </c>
    </row>
    <row r="200" spans="1:6" ht="30.75">
      <c r="A200" s="118" t="s">
        <v>788</v>
      </c>
      <c r="B200" s="43">
        <v>706</v>
      </c>
      <c r="C200" s="53" t="s">
        <v>787</v>
      </c>
      <c r="D200" s="53"/>
      <c r="E200" s="53"/>
      <c r="F200" s="87">
        <f>F201</f>
        <v>10312</v>
      </c>
    </row>
    <row r="201" spans="1:6" ht="62.25">
      <c r="A201" s="118" t="s">
        <v>715</v>
      </c>
      <c r="B201" s="43">
        <v>706</v>
      </c>
      <c r="C201" s="53" t="s">
        <v>787</v>
      </c>
      <c r="D201" s="53" t="s">
        <v>716</v>
      </c>
      <c r="E201" s="53"/>
      <c r="F201" s="87">
        <f>F202</f>
        <v>10312</v>
      </c>
    </row>
    <row r="202" spans="1:6" ht="46.5">
      <c r="A202" s="118" t="s">
        <v>919</v>
      </c>
      <c r="B202" s="43">
        <v>706</v>
      </c>
      <c r="C202" s="53" t="s">
        <v>787</v>
      </c>
      <c r="D202" s="53" t="s">
        <v>723</v>
      </c>
      <c r="E202" s="53"/>
      <c r="F202" s="87">
        <f>F203+F207+F205</f>
        <v>10312</v>
      </c>
    </row>
    <row r="203" spans="1:6" ht="30.75">
      <c r="A203" s="118" t="s">
        <v>833</v>
      </c>
      <c r="B203" s="43">
        <v>706</v>
      </c>
      <c r="C203" s="53" t="s">
        <v>787</v>
      </c>
      <c r="D203" s="53" t="s">
        <v>724</v>
      </c>
      <c r="E203" s="53"/>
      <c r="F203" s="87">
        <f>F204</f>
        <v>50</v>
      </c>
    </row>
    <row r="204" spans="1:6" ht="30.75">
      <c r="A204" s="118" t="s">
        <v>587</v>
      </c>
      <c r="B204" s="43">
        <v>706</v>
      </c>
      <c r="C204" s="53" t="s">
        <v>787</v>
      </c>
      <c r="D204" s="53" t="s">
        <v>724</v>
      </c>
      <c r="E204" s="53" t="s">
        <v>1086</v>
      </c>
      <c r="F204" s="87">
        <v>50</v>
      </c>
    </row>
    <row r="205" spans="1:6" ht="46.5">
      <c r="A205" s="118" t="s">
        <v>834</v>
      </c>
      <c r="B205" s="43">
        <v>706</v>
      </c>
      <c r="C205" s="53" t="s">
        <v>787</v>
      </c>
      <c r="D205" s="53" t="s">
        <v>391</v>
      </c>
      <c r="E205" s="53"/>
      <c r="F205" s="87">
        <f>F206</f>
        <v>4790</v>
      </c>
    </row>
    <row r="206" spans="1:6" ht="30.75">
      <c r="A206" s="118" t="s">
        <v>550</v>
      </c>
      <c r="B206" s="43">
        <v>706</v>
      </c>
      <c r="C206" s="53" t="s">
        <v>787</v>
      </c>
      <c r="D206" s="53" t="s">
        <v>391</v>
      </c>
      <c r="E206" s="53" t="s">
        <v>1098</v>
      </c>
      <c r="F206" s="87">
        <v>4790</v>
      </c>
    </row>
    <row r="207" spans="1:6" ht="46.5">
      <c r="A207" s="118" t="s">
        <v>604</v>
      </c>
      <c r="B207" s="43">
        <v>706</v>
      </c>
      <c r="C207" s="53" t="s">
        <v>787</v>
      </c>
      <c r="D207" s="53" t="s">
        <v>725</v>
      </c>
      <c r="E207" s="53"/>
      <c r="F207" s="87">
        <f>F208</f>
        <v>5472</v>
      </c>
    </row>
    <row r="208" spans="1:6" ht="30.75">
      <c r="A208" s="118" t="s">
        <v>550</v>
      </c>
      <c r="B208" s="43">
        <v>706</v>
      </c>
      <c r="C208" s="53" t="s">
        <v>787</v>
      </c>
      <c r="D208" s="53" t="s">
        <v>725</v>
      </c>
      <c r="E208" s="53" t="s">
        <v>1098</v>
      </c>
      <c r="F208" s="87">
        <v>5472</v>
      </c>
    </row>
    <row r="209" spans="1:6" ht="30.75">
      <c r="A209" s="118" t="s">
        <v>529</v>
      </c>
      <c r="B209" s="43">
        <v>706</v>
      </c>
      <c r="C209" s="53" t="s">
        <v>528</v>
      </c>
      <c r="D209" s="53"/>
      <c r="E209" s="53"/>
      <c r="F209" s="87">
        <f>F210</f>
        <v>158.1</v>
      </c>
    </row>
    <row r="210" spans="1:6" ht="62.25">
      <c r="A210" s="118" t="s">
        <v>715</v>
      </c>
      <c r="B210" s="43">
        <v>706</v>
      </c>
      <c r="C210" s="53" t="s">
        <v>528</v>
      </c>
      <c r="D210" s="53" t="s">
        <v>716</v>
      </c>
      <c r="E210" s="53"/>
      <c r="F210" s="87">
        <f>F211</f>
        <v>158.1</v>
      </c>
    </row>
    <row r="211" spans="1:6" ht="46.5">
      <c r="A211" s="118" t="s">
        <v>726</v>
      </c>
      <c r="B211" s="43">
        <v>706</v>
      </c>
      <c r="C211" s="53" t="s">
        <v>528</v>
      </c>
      <c r="D211" s="53" t="s">
        <v>934</v>
      </c>
      <c r="E211" s="53"/>
      <c r="F211" s="87">
        <f>F214+F212</f>
        <v>158.1</v>
      </c>
    </row>
    <row r="212" spans="1:6" ht="78">
      <c r="A212" s="236" t="s">
        <v>1179</v>
      </c>
      <c r="B212" s="43">
        <v>706</v>
      </c>
      <c r="C212" s="67" t="s">
        <v>528</v>
      </c>
      <c r="D212" s="197" t="s">
        <v>1178</v>
      </c>
      <c r="E212" s="53"/>
      <c r="F212" s="87">
        <f>F213</f>
        <v>58.1</v>
      </c>
    </row>
    <row r="213" spans="1:6" ht="30.75">
      <c r="A213" s="118" t="s">
        <v>587</v>
      </c>
      <c r="B213" s="43">
        <v>706</v>
      </c>
      <c r="C213" s="67" t="s">
        <v>528</v>
      </c>
      <c r="D213" s="197" t="s">
        <v>1178</v>
      </c>
      <c r="E213" s="53" t="s">
        <v>1086</v>
      </c>
      <c r="F213" s="87">
        <v>58.1</v>
      </c>
    </row>
    <row r="214" spans="1:6" ht="62.25">
      <c r="A214" s="141" t="s">
        <v>1034</v>
      </c>
      <c r="B214" s="43">
        <v>706</v>
      </c>
      <c r="C214" s="67" t="s">
        <v>528</v>
      </c>
      <c r="D214" s="67" t="s">
        <v>1036</v>
      </c>
      <c r="E214" s="67"/>
      <c r="F214" s="184">
        <f>F215</f>
        <v>100</v>
      </c>
    </row>
    <row r="215" spans="1:6" ht="30.75">
      <c r="A215" s="118" t="s">
        <v>587</v>
      </c>
      <c r="B215" s="43">
        <v>706</v>
      </c>
      <c r="C215" s="53" t="s">
        <v>528</v>
      </c>
      <c r="D215" s="67" t="s">
        <v>1036</v>
      </c>
      <c r="E215" s="53" t="s">
        <v>1086</v>
      </c>
      <c r="F215" s="87">
        <v>100</v>
      </c>
    </row>
    <row r="216" spans="1:6" ht="30.75">
      <c r="A216" s="118" t="s">
        <v>233</v>
      </c>
      <c r="B216" s="43">
        <v>706</v>
      </c>
      <c r="C216" s="53" t="s">
        <v>18</v>
      </c>
      <c r="D216" s="53"/>
      <c r="E216" s="53"/>
      <c r="F216" s="87">
        <f>F217+F243+F292+F323+F298</f>
        <v>912896.9250000002</v>
      </c>
    </row>
    <row r="217" spans="1:6" ht="30.75">
      <c r="A217" s="118" t="s">
        <v>23</v>
      </c>
      <c r="B217" s="43">
        <v>706</v>
      </c>
      <c r="C217" s="53" t="s">
        <v>19</v>
      </c>
      <c r="D217" s="53"/>
      <c r="E217" s="53"/>
      <c r="F217" s="87">
        <f>F218</f>
        <v>295935.2210000001</v>
      </c>
    </row>
    <row r="218" spans="1:6" ht="30.75">
      <c r="A218" s="118" t="s">
        <v>84</v>
      </c>
      <c r="B218" s="43">
        <v>706</v>
      </c>
      <c r="C218" s="53" t="s">
        <v>19</v>
      </c>
      <c r="D218" s="53" t="s">
        <v>954</v>
      </c>
      <c r="E218" s="53"/>
      <c r="F218" s="87">
        <f>F219+F233+F236</f>
        <v>295935.2210000001</v>
      </c>
    </row>
    <row r="219" spans="1:6" ht="30.75">
      <c r="A219" s="118" t="s">
        <v>627</v>
      </c>
      <c r="B219" s="43">
        <v>706</v>
      </c>
      <c r="C219" s="53" t="s">
        <v>19</v>
      </c>
      <c r="D219" s="53" t="s">
        <v>955</v>
      </c>
      <c r="E219" s="53"/>
      <c r="F219" s="87">
        <f>F220+F223+F227+F229+F231+F225</f>
        <v>286264.32800000004</v>
      </c>
    </row>
    <row r="220" spans="1:6" ht="30.75">
      <c r="A220" s="118" t="s">
        <v>605</v>
      </c>
      <c r="B220" s="43">
        <v>706</v>
      </c>
      <c r="C220" s="53" t="s">
        <v>19</v>
      </c>
      <c r="D220" s="53" t="s">
        <v>632</v>
      </c>
      <c r="E220" s="53"/>
      <c r="F220" s="87">
        <f>F222+F221</f>
        <v>86439.341</v>
      </c>
    </row>
    <row r="221" spans="1:6" ht="30.75">
      <c r="A221" s="118" t="s">
        <v>587</v>
      </c>
      <c r="B221" s="43">
        <v>706</v>
      </c>
      <c r="C221" s="53" t="s">
        <v>19</v>
      </c>
      <c r="D221" s="53" t="s">
        <v>632</v>
      </c>
      <c r="E221" s="53" t="s">
        <v>1086</v>
      </c>
      <c r="F221" s="87">
        <v>1900</v>
      </c>
    </row>
    <row r="222" spans="1:6" ht="30.75">
      <c r="A222" s="118" t="s">
        <v>1094</v>
      </c>
      <c r="B222" s="43">
        <v>706</v>
      </c>
      <c r="C222" s="53" t="s">
        <v>19</v>
      </c>
      <c r="D222" s="53" t="s">
        <v>632</v>
      </c>
      <c r="E222" s="53" t="s">
        <v>1095</v>
      </c>
      <c r="F222" s="87">
        <v>84539.341</v>
      </c>
    </row>
    <row r="223" spans="1:6" ht="46.5">
      <c r="A223" s="118" t="s">
        <v>834</v>
      </c>
      <c r="B223" s="43">
        <v>706</v>
      </c>
      <c r="C223" s="53" t="s">
        <v>19</v>
      </c>
      <c r="D223" s="53" t="s">
        <v>633</v>
      </c>
      <c r="E223" s="53"/>
      <c r="F223" s="87">
        <f>F224</f>
        <v>4051.786</v>
      </c>
    </row>
    <row r="224" spans="1:6" ht="30.75">
      <c r="A224" s="118" t="s">
        <v>1094</v>
      </c>
      <c r="B224" s="43">
        <v>706</v>
      </c>
      <c r="C224" s="53" t="s">
        <v>19</v>
      </c>
      <c r="D224" s="53" t="s">
        <v>633</v>
      </c>
      <c r="E224" s="53" t="s">
        <v>1095</v>
      </c>
      <c r="F224" s="87">
        <v>4051.786</v>
      </c>
    </row>
    <row r="225" spans="1:6" ht="46.5">
      <c r="A225" s="118" t="s">
        <v>1180</v>
      </c>
      <c r="B225" s="43">
        <v>706</v>
      </c>
      <c r="C225" s="53" t="s">
        <v>19</v>
      </c>
      <c r="D225" s="53" t="s">
        <v>1181</v>
      </c>
      <c r="E225" s="53"/>
      <c r="F225" s="87">
        <f>F226</f>
        <v>1923.601</v>
      </c>
    </row>
    <row r="226" spans="1:6" ht="30.75">
      <c r="A226" s="118" t="s">
        <v>1094</v>
      </c>
      <c r="B226" s="43">
        <v>706</v>
      </c>
      <c r="C226" s="53" t="s">
        <v>19</v>
      </c>
      <c r="D226" s="53" t="s">
        <v>1181</v>
      </c>
      <c r="E226" s="53" t="s">
        <v>1095</v>
      </c>
      <c r="F226" s="87">
        <v>1923.601</v>
      </c>
    </row>
    <row r="227" spans="1:6" ht="171">
      <c r="A227" s="118" t="s">
        <v>796</v>
      </c>
      <c r="B227" s="43">
        <v>706</v>
      </c>
      <c r="C227" s="53" t="s">
        <v>19</v>
      </c>
      <c r="D227" s="53" t="s">
        <v>629</v>
      </c>
      <c r="E227" s="53"/>
      <c r="F227" s="87">
        <f>F228</f>
        <v>144780.5</v>
      </c>
    </row>
    <row r="228" spans="1:6" ht="30.75">
      <c r="A228" s="118" t="s">
        <v>1094</v>
      </c>
      <c r="B228" s="43">
        <v>706</v>
      </c>
      <c r="C228" s="53" t="s">
        <v>19</v>
      </c>
      <c r="D228" s="53" t="s">
        <v>629</v>
      </c>
      <c r="E228" s="53" t="s">
        <v>1095</v>
      </c>
      <c r="F228" s="87">
        <v>144780.5</v>
      </c>
    </row>
    <row r="229" spans="1:6" ht="171">
      <c r="A229" s="118" t="s">
        <v>835</v>
      </c>
      <c r="B229" s="43">
        <v>706</v>
      </c>
      <c r="C229" s="53" t="s">
        <v>19</v>
      </c>
      <c r="D229" s="53" t="s">
        <v>630</v>
      </c>
      <c r="E229" s="53"/>
      <c r="F229" s="87">
        <f>F230</f>
        <v>2636.5</v>
      </c>
    </row>
    <row r="230" spans="1:6" ht="30.75">
      <c r="A230" s="118" t="s">
        <v>1094</v>
      </c>
      <c r="B230" s="43">
        <v>706</v>
      </c>
      <c r="C230" s="53" t="s">
        <v>19</v>
      </c>
      <c r="D230" s="53" t="s">
        <v>630</v>
      </c>
      <c r="E230" s="53" t="s">
        <v>1095</v>
      </c>
      <c r="F230" s="87">
        <v>2636.5</v>
      </c>
    </row>
    <row r="231" spans="1:6" ht="186.75">
      <c r="A231" s="118" t="s">
        <v>530</v>
      </c>
      <c r="B231" s="43">
        <v>706</v>
      </c>
      <c r="C231" s="53" t="s">
        <v>19</v>
      </c>
      <c r="D231" s="53" t="s">
        <v>631</v>
      </c>
      <c r="E231" s="53"/>
      <c r="F231" s="87">
        <f>F232</f>
        <v>46432.6</v>
      </c>
    </row>
    <row r="232" spans="1:6" ht="30.75">
      <c r="A232" s="118" t="s">
        <v>1094</v>
      </c>
      <c r="B232" s="43">
        <v>706</v>
      </c>
      <c r="C232" s="53" t="s">
        <v>19</v>
      </c>
      <c r="D232" s="53" t="s">
        <v>631</v>
      </c>
      <c r="E232" s="53" t="s">
        <v>1095</v>
      </c>
      <c r="F232" s="87">
        <v>46432.6</v>
      </c>
    </row>
    <row r="233" spans="1:6" ht="46.5">
      <c r="A233" s="118" t="s">
        <v>977</v>
      </c>
      <c r="B233" s="43">
        <v>706</v>
      </c>
      <c r="C233" s="53" t="s">
        <v>19</v>
      </c>
      <c r="D233" s="53" t="s">
        <v>652</v>
      </c>
      <c r="E233" s="53"/>
      <c r="F233" s="87">
        <f>F234</f>
        <v>7122.575</v>
      </c>
    </row>
    <row r="234" spans="1:6" ht="30.75">
      <c r="A234" s="118" t="s">
        <v>605</v>
      </c>
      <c r="B234" s="43">
        <v>706</v>
      </c>
      <c r="C234" s="53" t="s">
        <v>19</v>
      </c>
      <c r="D234" s="53" t="s">
        <v>1028</v>
      </c>
      <c r="E234" s="53"/>
      <c r="F234" s="87">
        <f>F235</f>
        <v>7122.575</v>
      </c>
    </row>
    <row r="235" spans="1:6" ht="30.75">
      <c r="A235" s="118" t="s">
        <v>1094</v>
      </c>
      <c r="B235" s="43">
        <v>706</v>
      </c>
      <c r="C235" s="53" t="s">
        <v>19</v>
      </c>
      <c r="D235" s="53" t="s">
        <v>1028</v>
      </c>
      <c r="E235" s="53" t="s">
        <v>1095</v>
      </c>
      <c r="F235" s="87">
        <v>7122.575</v>
      </c>
    </row>
    <row r="236" spans="1:6" ht="46.5">
      <c r="A236" s="118" t="s">
        <v>188</v>
      </c>
      <c r="B236" s="43">
        <v>706</v>
      </c>
      <c r="C236" s="53" t="s">
        <v>19</v>
      </c>
      <c r="D236" s="53" t="s">
        <v>368</v>
      </c>
      <c r="E236" s="53"/>
      <c r="F236" s="87">
        <f>F239+F237+F241</f>
        <v>2548.3179999999998</v>
      </c>
    </row>
    <row r="237" spans="1:6" ht="46.5">
      <c r="A237" s="118" t="s">
        <v>1188</v>
      </c>
      <c r="B237" s="43">
        <v>706</v>
      </c>
      <c r="C237" s="53" t="s">
        <v>19</v>
      </c>
      <c r="D237" s="53" t="s">
        <v>1187</v>
      </c>
      <c r="E237" s="53"/>
      <c r="F237" s="87">
        <f>F238</f>
        <v>1029.96</v>
      </c>
    </row>
    <row r="238" spans="1:6" ht="30.75">
      <c r="A238" s="118" t="s">
        <v>1094</v>
      </c>
      <c r="B238" s="43">
        <v>706</v>
      </c>
      <c r="C238" s="53" t="s">
        <v>19</v>
      </c>
      <c r="D238" s="53" t="s">
        <v>1187</v>
      </c>
      <c r="E238" s="53" t="s">
        <v>1095</v>
      </c>
      <c r="F238" s="87">
        <v>1029.96</v>
      </c>
    </row>
    <row r="239" spans="1:6" ht="46.5">
      <c r="A239" s="118" t="s">
        <v>897</v>
      </c>
      <c r="B239" s="43">
        <v>706</v>
      </c>
      <c r="C239" s="53" t="s">
        <v>19</v>
      </c>
      <c r="D239" s="53" t="s">
        <v>896</v>
      </c>
      <c r="E239" s="53"/>
      <c r="F239" s="87">
        <f>F240</f>
        <v>1125.274</v>
      </c>
    </row>
    <row r="240" spans="1:6" ht="30.75">
      <c r="A240" s="118" t="s">
        <v>1094</v>
      </c>
      <c r="B240" s="43">
        <v>706</v>
      </c>
      <c r="C240" s="53" t="s">
        <v>19</v>
      </c>
      <c r="D240" s="53" t="s">
        <v>896</v>
      </c>
      <c r="E240" s="53" t="s">
        <v>1095</v>
      </c>
      <c r="F240" s="87">
        <v>1125.274</v>
      </c>
    </row>
    <row r="241" spans="1:6" ht="30.75">
      <c r="A241" s="118" t="s">
        <v>1190</v>
      </c>
      <c r="B241" s="43">
        <v>706</v>
      </c>
      <c r="C241" s="53" t="s">
        <v>19</v>
      </c>
      <c r="D241" s="53" t="s">
        <v>1189</v>
      </c>
      <c r="E241" s="53"/>
      <c r="F241" s="87">
        <f>F242</f>
        <v>393.084</v>
      </c>
    </row>
    <row r="242" spans="1:6" ht="30.75">
      <c r="A242" s="118" t="s">
        <v>1094</v>
      </c>
      <c r="B242" s="43">
        <v>706</v>
      </c>
      <c r="C242" s="53" t="s">
        <v>19</v>
      </c>
      <c r="D242" s="53" t="s">
        <v>1189</v>
      </c>
      <c r="E242" s="53" t="s">
        <v>1095</v>
      </c>
      <c r="F242" s="87">
        <v>393.084</v>
      </c>
    </row>
    <row r="243" spans="1:6" ht="30.75">
      <c r="A243" s="118" t="s">
        <v>24</v>
      </c>
      <c r="B243" s="43">
        <v>706</v>
      </c>
      <c r="C243" s="53" t="s">
        <v>234</v>
      </c>
      <c r="D243" s="53"/>
      <c r="E243" s="53"/>
      <c r="F243" s="87">
        <f>F244+F282</f>
        <v>556492.104</v>
      </c>
    </row>
    <row r="244" spans="1:6" ht="30.75">
      <c r="A244" s="118" t="s">
        <v>84</v>
      </c>
      <c r="B244" s="43">
        <v>706</v>
      </c>
      <c r="C244" s="53" t="s">
        <v>234</v>
      </c>
      <c r="D244" s="53" t="s">
        <v>954</v>
      </c>
      <c r="E244" s="53"/>
      <c r="F244" s="87">
        <f>F245+F265+F272+F279</f>
        <v>524149.944</v>
      </c>
    </row>
    <row r="245" spans="1:6" ht="30.75">
      <c r="A245" s="118" t="s">
        <v>634</v>
      </c>
      <c r="B245" s="43">
        <v>706</v>
      </c>
      <c r="C245" s="53" t="s">
        <v>234</v>
      </c>
      <c r="D245" s="53" t="s">
        <v>635</v>
      </c>
      <c r="E245" s="53"/>
      <c r="F245" s="87">
        <f>F246+F255+F259+F261+F263+F249+F251+F257+F253</f>
        <v>456429.661</v>
      </c>
    </row>
    <row r="246" spans="1:6" ht="30.75">
      <c r="A246" s="118" t="s">
        <v>606</v>
      </c>
      <c r="B246" s="43">
        <v>706</v>
      </c>
      <c r="C246" s="53" t="s">
        <v>234</v>
      </c>
      <c r="D246" s="53" t="s">
        <v>639</v>
      </c>
      <c r="E246" s="53"/>
      <c r="F246" s="87">
        <f>F247+F248</f>
        <v>119018.641</v>
      </c>
    </row>
    <row r="247" spans="1:6" ht="30.75">
      <c r="A247" s="118" t="s">
        <v>1094</v>
      </c>
      <c r="B247" s="43">
        <v>706</v>
      </c>
      <c r="C247" s="53" t="s">
        <v>234</v>
      </c>
      <c r="D247" s="53" t="s">
        <v>639</v>
      </c>
      <c r="E247" s="53" t="s">
        <v>1095</v>
      </c>
      <c r="F247" s="87">
        <v>117810.6</v>
      </c>
    </row>
    <row r="248" spans="1:6" ht="30.75">
      <c r="A248" s="118" t="s">
        <v>1087</v>
      </c>
      <c r="B248" s="43">
        <v>706</v>
      </c>
      <c r="C248" s="53" t="s">
        <v>234</v>
      </c>
      <c r="D248" s="53" t="s">
        <v>639</v>
      </c>
      <c r="E248" s="53" t="s">
        <v>1088</v>
      </c>
      <c r="F248" s="87">
        <v>1208.041</v>
      </c>
    </row>
    <row r="249" spans="1:6" ht="46.5">
      <c r="A249" s="118" t="s">
        <v>370</v>
      </c>
      <c r="B249" s="43">
        <v>706</v>
      </c>
      <c r="C249" s="53" t="s">
        <v>234</v>
      </c>
      <c r="D249" s="53" t="s">
        <v>369</v>
      </c>
      <c r="E249" s="53"/>
      <c r="F249" s="87">
        <f>F250</f>
        <v>663.267</v>
      </c>
    </row>
    <row r="250" spans="1:6" ht="30.75">
      <c r="A250" s="118" t="s">
        <v>1094</v>
      </c>
      <c r="B250" s="43">
        <v>706</v>
      </c>
      <c r="C250" s="53" t="s">
        <v>234</v>
      </c>
      <c r="D250" s="53" t="s">
        <v>369</v>
      </c>
      <c r="E250" s="53" t="s">
        <v>1095</v>
      </c>
      <c r="F250" s="87">
        <v>663.267</v>
      </c>
    </row>
    <row r="251" spans="1:6" ht="46.5">
      <c r="A251" s="118" t="s">
        <v>371</v>
      </c>
      <c r="B251" s="43">
        <v>706</v>
      </c>
      <c r="C251" s="53" t="s">
        <v>234</v>
      </c>
      <c r="D251" s="53" t="s">
        <v>189</v>
      </c>
      <c r="E251" s="53"/>
      <c r="F251" s="87">
        <f>F252</f>
        <v>263.839</v>
      </c>
    </row>
    <row r="252" spans="1:6" ht="30.75">
      <c r="A252" s="118" t="s">
        <v>1094</v>
      </c>
      <c r="B252" s="43">
        <v>706</v>
      </c>
      <c r="C252" s="53" t="s">
        <v>234</v>
      </c>
      <c r="D252" s="53" t="s">
        <v>189</v>
      </c>
      <c r="E252" s="53" t="s">
        <v>1095</v>
      </c>
      <c r="F252" s="87">
        <v>263.839</v>
      </c>
    </row>
    <row r="253" spans="1:6" ht="46.5">
      <c r="A253" s="118" t="s">
        <v>1191</v>
      </c>
      <c r="B253" s="43">
        <v>706</v>
      </c>
      <c r="C253" s="53" t="s">
        <v>234</v>
      </c>
      <c r="D253" s="53" t="s">
        <v>1192</v>
      </c>
      <c r="E253" s="53"/>
      <c r="F253" s="87">
        <f>F254</f>
        <v>46.4</v>
      </c>
    </row>
    <row r="254" spans="1:6" ht="30.75">
      <c r="A254" s="118" t="s">
        <v>1094</v>
      </c>
      <c r="B254" s="43">
        <v>706</v>
      </c>
      <c r="C254" s="53" t="s">
        <v>234</v>
      </c>
      <c r="D254" s="53" t="s">
        <v>1192</v>
      </c>
      <c r="E254" s="53" t="s">
        <v>1095</v>
      </c>
      <c r="F254" s="87">
        <v>46.4</v>
      </c>
    </row>
    <row r="255" spans="1:6" ht="46.5">
      <c r="A255" s="118" t="s">
        <v>834</v>
      </c>
      <c r="B255" s="43">
        <v>706</v>
      </c>
      <c r="C255" s="53" t="s">
        <v>234</v>
      </c>
      <c r="D255" s="53" t="s">
        <v>640</v>
      </c>
      <c r="E255" s="53"/>
      <c r="F255" s="87">
        <f>F256</f>
        <v>12221.714</v>
      </c>
    </row>
    <row r="256" spans="1:6" ht="30.75">
      <c r="A256" s="118" t="s">
        <v>1094</v>
      </c>
      <c r="B256" s="43">
        <v>706</v>
      </c>
      <c r="C256" s="53" t="s">
        <v>234</v>
      </c>
      <c r="D256" s="53" t="s">
        <v>640</v>
      </c>
      <c r="E256" s="53" t="s">
        <v>1095</v>
      </c>
      <c r="F256" s="87">
        <v>12221.714</v>
      </c>
    </row>
    <row r="257" spans="1:6" ht="30.75">
      <c r="A257" s="118" t="s">
        <v>394</v>
      </c>
      <c r="B257" s="43">
        <v>706</v>
      </c>
      <c r="C257" s="53" t="s">
        <v>234</v>
      </c>
      <c r="D257" s="53" t="s">
        <v>393</v>
      </c>
      <c r="E257" s="53"/>
      <c r="F257" s="87">
        <f>F258</f>
        <v>1875</v>
      </c>
    </row>
    <row r="258" spans="1:6" ht="30.75">
      <c r="A258" s="118" t="s">
        <v>1094</v>
      </c>
      <c r="B258" s="43">
        <v>706</v>
      </c>
      <c r="C258" s="53" t="s">
        <v>234</v>
      </c>
      <c r="D258" s="53" t="s">
        <v>393</v>
      </c>
      <c r="E258" s="53" t="s">
        <v>1095</v>
      </c>
      <c r="F258" s="87">
        <v>1875</v>
      </c>
    </row>
    <row r="259" spans="1:6" ht="140.25">
      <c r="A259" s="118" t="s">
        <v>836</v>
      </c>
      <c r="B259" s="43">
        <v>706</v>
      </c>
      <c r="C259" s="53" t="s">
        <v>234</v>
      </c>
      <c r="D259" s="53" t="s">
        <v>636</v>
      </c>
      <c r="E259" s="53"/>
      <c r="F259" s="87">
        <f>F260</f>
        <v>279632.4</v>
      </c>
    </row>
    <row r="260" spans="1:6" ht="30.75">
      <c r="A260" s="118" t="s">
        <v>1094</v>
      </c>
      <c r="B260" s="43">
        <v>706</v>
      </c>
      <c r="C260" s="53" t="s">
        <v>234</v>
      </c>
      <c r="D260" s="53" t="s">
        <v>636</v>
      </c>
      <c r="E260" s="53" t="s">
        <v>1095</v>
      </c>
      <c r="F260" s="87">
        <v>279632.4</v>
      </c>
    </row>
    <row r="261" spans="1:6" ht="156">
      <c r="A261" s="118" t="s">
        <v>1129</v>
      </c>
      <c r="B261" s="43">
        <v>706</v>
      </c>
      <c r="C261" s="53" t="s">
        <v>234</v>
      </c>
      <c r="D261" s="53" t="s">
        <v>637</v>
      </c>
      <c r="E261" s="53"/>
      <c r="F261" s="87">
        <f>F262</f>
        <v>9529</v>
      </c>
    </row>
    <row r="262" spans="1:6" ht="30.75">
      <c r="A262" s="118" t="s">
        <v>1094</v>
      </c>
      <c r="B262" s="43">
        <v>706</v>
      </c>
      <c r="C262" s="53" t="s">
        <v>234</v>
      </c>
      <c r="D262" s="53" t="s">
        <v>637</v>
      </c>
      <c r="E262" s="53" t="s">
        <v>1095</v>
      </c>
      <c r="F262" s="87">
        <v>9529</v>
      </c>
    </row>
    <row r="263" spans="1:6" ht="171">
      <c r="A263" s="118" t="s">
        <v>577</v>
      </c>
      <c r="B263" s="43">
        <v>706</v>
      </c>
      <c r="C263" s="53" t="s">
        <v>234</v>
      </c>
      <c r="D263" s="53" t="s">
        <v>638</v>
      </c>
      <c r="E263" s="53"/>
      <c r="F263" s="87">
        <f>F264</f>
        <v>33179.4</v>
      </c>
    </row>
    <row r="264" spans="1:6" ht="30.75">
      <c r="A264" s="118" t="s">
        <v>1094</v>
      </c>
      <c r="B264" s="43">
        <v>706</v>
      </c>
      <c r="C264" s="53" t="s">
        <v>234</v>
      </c>
      <c r="D264" s="53" t="s">
        <v>638</v>
      </c>
      <c r="E264" s="53" t="s">
        <v>1095</v>
      </c>
      <c r="F264" s="87">
        <v>33179.4</v>
      </c>
    </row>
    <row r="265" spans="1:6" ht="30.75">
      <c r="A265" s="118" t="s">
        <v>641</v>
      </c>
      <c r="B265" s="43">
        <v>706</v>
      </c>
      <c r="C265" s="53" t="s">
        <v>234</v>
      </c>
      <c r="D265" s="53" t="s">
        <v>642</v>
      </c>
      <c r="E265" s="53"/>
      <c r="F265" s="87">
        <f>F266+F270+F268</f>
        <v>57678.2</v>
      </c>
    </row>
    <row r="266" spans="1:6" ht="30.75">
      <c r="A266" s="118" t="s">
        <v>607</v>
      </c>
      <c r="B266" s="43">
        <v>706</v>
      </c>
      <c r="C266" s="53" t="s">
        <v>234</v>
      </c>
      <c r="D266" s="53" t="s">
        <v>643</v>
      </c>
      <c r="E266" s="53"/>
      <c r="F266" s="87">
        <f>F267</f>
        <v>52518</v>
      </c>
    </row>
    <row r="267" spans="1:6" ht="30.75">
      <c r="A267" s="118" t="s">
        <v>1094</v>
      </c>
      <c r="B267" s="43">
        <v>706</v>
      </c>
      <c r="C267" s="53" t="s">
        <v>234</v>
      </c>
      <c r="D267" s="53" t="s">
        <v>643</v>
      </c>
      <c r="E267" s="53" t="s">
        <v>1095</v>
      </c>
      <c r="F267" s="87">
        <v>52518</v>
      </c>
    </row>
    <row r="268" spans="1:6" ht="46.5">
      <c r="A268" s="118" t="s">
        <v>834</v>
      </c>
      <c r="B268" s="43">
        <v>706</v>
      </c>
      <c r="C268" s="53" t="s">
        <v>234</v>
      </c>
      <c r="D268" s="53" t="s">
        <v>431</v>
      </c>
      <c r="E268" s="53"/>
      <c r="F268" s="87">
        <f>F269</f>
        <v>440.2</v>
      </c>
    </row>
    <row r="269" spans="1:6" ht="30.75">
      <c r="A269" s="118" t="s">
        <v>1094</v>
      </c>
      <c r="B269" s="43">
        <v>706</v>
      </c>
      <c r="C269" s="53" t="s">
        <v>234</v>
      </c>
      <c r="D269" s="53" t="s">
        <v>431</v>
      </c>
      <c r="E269" s="53" t="s">
        <v>1095</v>
      </c>
      <c r="F269" s="87">
        <v>440.2</v>
      </c>
    </row>
    <row r="270" spans="1:6" ht="62.25">
      <c r="A270" s="118" t="s">
        <v>1173</v>
      </c>
      <c r="B270" s="43">
        <v>706</v>
      </c>
      <c r="C270" s="53" t="s">
        <v>234</v>
      </c>
      <c r="D270" s="53" t="s">
        <v>372</v>
      </c>
      <c r="E270" s="53"/>
      <c r="F270" s="87">
        <f>F271</f>
        <v>4720</v>
      </c>
    </row>
    <row r="271" spans="1:6" ht="30.75">
      <c r="A271" s="118" t="s">
        <v>1094</v>
      </c>
      <c r="B271" s="43">
        <v>706</v>
      </c>
      <c r="C271" s="53" t="s">
        <v>234</v>
      </c>
      <c r="D271" s="53" t="s">
        <v>372</v>
      </c>
      <c r="E271" s="53" t="s">
        <v>1095</v>
      </c>
      <c r="F271" s="87">
        <v>4720</v>
      </c>
    </row>
    <row r="272" spans="1:6" ht="46.5">
      <c r="A272" s="118" t="s">
        <v>644</v>
      </c>
      <c r="B272" s="43">
        <v>706</v>
      </c>
      <c r="C272" s="53" t="s">
        <v>234</v>
      </c>
      <c r="D272" s="53" t="s">
        <v>652</v>
      </c>
      <c r="E272" s="53"/>
      <c r="F272" s="87">
        <f>F275+F273+F277</f>
        <v>9892.083</v>
      </c>
    </row>
    <row r="273" spans="1:6" ht="30.75">
      <c r="A273" s="118" t="s">
        <v>605</v>
      </c>
      <c r="B273" s="43">
        <v>706</v>
      </c>
      <c r="C273" s="53" t="s">
        <v>234</v>
      </c>
      <c r="D273" s="53" t="s">
        <v>1029</v>
      </c>
      <c r="E273" s="53"/>
      <c r="F273" s="87">
        <f>F274</f>
        <v>8741.959</v>
      </c>
    </row>
    <row r="274" spans="1:6" ht="30.75">
      <c r="A274" s="118" t="s">
        <v>1094</v>
      </c>
      <c r="B274" s="43">
        <v>706</v>
      </c>
      <c r="C274" s="53" t="s">
        <v>234</v>
      </c>
      <c r="D274" s="53" t="s">
        <v>1029</v>
      </c>
      <c r="E274" s="53" t="s">
        <v>1095</v>
      </c>
      <c r="F274" s="87">
        <v>8741.959</v>
      </c>
    </row>
    <row r="275" spans="1:6" ht="108.75">
      <c r="A275" s="118" t="s">
        <v>608</v>
      </c>
      <c r="B275" s="43">
        <v>706</v>
      </c>
      <c r="C275" s="53" t="s">
        <v>234</v>
      </c>
      <c r="D275" s="53" t="s">
        <v>944</v>
      </c>
      <c r="E275" s="53"/>
      <c r="F275" s="87">
        <f>F276</f>
        <v>772.8</v>
      </c>
    </row>
    <row r="276" spans="1:6" ht="30.75">
      <c r="A276" s="118" t="s">
        <v>1100</v>
      </c>
      <c r="B276" s="43">
        <v>706</v>
      </c>
      <c r="C276" s="53" t="s">
        <v>234</v>
      </c>
      <c r="D276" s="53" t="s">
        <v>944</v>
      </c>
      <c r="E276" s="53" t="s">
        <v>1099</v>
      </c>
      <c r="F276" s="87">
        <v>772.8</v>
      </c>
    </row>
    <row r="277" spans="1:6" ht="30.75">
      <c r="A277" s="236" t="s">
        <v>1194</v>
      </c>
      <c r="B277" s="43">
        <v>706</v>
      </c>
      <c r="C277" s="53" t="s">
        <v>234</v>
      </c>
      <c r="D277" s="53" t="s">
        <v>1193</v>
      </c>
      <c r="E277" s="53"/>
      <c r="F277" s="87">
        <f>F278</f>
        <v>377.324</v>
      </c>
    </row>
    <row r="278" spans="1:6" ht="30.75">
      <c r="A278" s="118" t="s">
        <v>1094</v>
      </c>
      <c r="B278" s="43">
        <v>706</v>
      </c>
      <c r="C278" s="53" t="s">
        <v>234</v>
      </c>
      <c r="D278" s="53" t="s">
        <v>1193</v>
      </c>
      <c r="E278" s="53" t="s">
        <v>1095</v>
      </c>
      <c r="F278" s="87">
        <v>377.324</v>
      </c>
    </row>
    <row r="279" spans="1:6" ht="46.5">
      <c r="A279" s="118" t="s">
        <v>188</v>
      </c>
      <c r="B279" s="43">
        <v>706</v>
      </c>
      <c r="C279" s="53" t="s">
        <v>234</v>
      </c>
      <c r="D279" s="53" t="s">
        <v>368</v>
      </c>
      <c r="E279" s="53"/>
      <c r="F279" s="87">
        <f>F280</f>
        <v>150</v>
      </c>
    </row>
    <row r="280" spans="1:6" ht="30.75">
      <c r="A280" s="236" t="s">
        <v>1243</v>
      </c>
      <c r="B280" s="43">
        <v>706</v>
      </c>
      <c r="C280" s="53" t="s">
        <v>234</v>
      </c>
      <c r="D280" s="53" t="s">
        <v>1189</v>
      </c>
      <c r="E280" s="53"/>
      <c r="F280" s="87">
        <f>F281</f>
        <v>150</v>
      </c>
    </row>
    <row r="281" spans="1:6" ht="30.75">
      <c r="A281" s="118" t="s">
        <v>1094</v>
      </c>
      <c r="B281" s="43">
        <v>706</v>
      </c>
      <c r="C281" s="53" t="s">
        <v>234</v>
      </c>
      <c r="D281" s="53" t="s">
        <v>1189</v>
      </c>
      <c r="E281" s="53" t="s">
        <v>1095</v>
      </c>
      <c r="F281" s="87">
        <v>150</v>
      </c>
    </row>
    <row r="282" spans="1:6" ht="30.75">
      <c r="A282" s="118" t="s">
        <v>840</v>
      </c>
      <c r="B282" s="43">
        <v>706</v>
      </c>
      <c r="C282" s="53" t="s">
        <v>234</v>
      </c>
      <c r="D282" s="53" t="s">
        <v>683</v>
      </c>
      <c r="E282" s="53"/>
      <c r="F282" s="87">
        <f>F283</f>
        <v>32342.16</v>
      </c>
    </row>
    <row r="283" spans="1:6" ht="30.75">
      <c r="A283" s="118" t="s">
        <v>689</v>
      </c>
      <c r="B283" s="43">
        <v>706</v>
      </c>
      <c r="C283" s="53" t="s">
        <v>234</v>
      </c>
      <c r="D283" s="53" t="s">
        <v>691</v>
      </c>
      <c r="E283" s="53"/>
      <c r="F283" s="87">
        <f>F284+F288+F290+F286</f>
        <v>32342.16</v>
      </c>
    </row>
    <row r="284" spans="1:6" ht="30.75">
      <c r="A284" s="118" t="s">
        <v>607</v>
      </c>
      <c r="B284" s="43">
        <v>706</v>
      </c>
      <c r="C284" s="53" t="s">
        <v>234</v>
      </c>
      <c r="D284" s="53" t="s">
        <v>692</v>
      </c>
      <c r="E284" s="53"/>
      <c r="F284" s="87">
        <f>F285</f>
        <v>25205</v>
      </c>
    </row>
    <row r="285" spans="1:6" ht="30.75">
      <c r="A285" s="118" t="s">
        <v>1094</v>
      </c>
      <c r="B285" s="43">
        <v>706</v>
      </c>
      <c r="C285" s="53" t="s">
        <v>234</v>
      </c>
      <c r="D285" s="53" t="s">
        <v>692</v>
      </c>
      <c r="E285" s="53" t="s">
        <v>1095</v>
      </c>
      <c r="F285" s="87">
        <v>25205</v>
      </c>
    </row>
    <row r="286" spans="1:6" ht="30.75">
      <c r="A286" s="118" t="s">
        <v>574</v>
      </c>
      <c r="B286" s="43">
        <v>706</v>
      </c>
      <c r="C286" s="53" t="s">
        <v>234</v>
      </c>
      <c r="D286" s="53" t="s">
        <v>573</v>
      </c>
      <c r="E286" s="53"/>
      <c r="F286" s="87">
        <f>F287</f>
        <v>700</v>
      </c>
    </row>
    <row r="287" spans="1:6" ht="30.75">
      <c r="A287" s="118" t="s">
        <v>1094</v>
      </c>
      <c r="B287" s="43">
        <v>706</v>
      </c>
      <c r="C287" s="53" t="s">
        <v>234</v>
      </c>
      <c r="D287" s="53" t="s">
        <v>573</v>
      </c>
      <c r="E287" s="53" t="s">
        <v>1095</v>
      </c>
      <c r="F287" s="87">
        <v>700</v>
      </c>
    </row>
    <row r="288" spans="1:6" ht="62.25">
      <c r="A288" s="118" t="s">
        <v>1173</v>
      </c>
      <c r="B288" s="43">
        <v>706</v>
      </c>
      <c r="C288" s="53" t="s">
        <v>234</v>
      </c>
      <c r="D288" s="53" t="s">
        <v>373</v>
      </c>
      <c r="E288" s="53"/>
      <c r="F288" s="87">
        <f>F289</f>
        <v>6090</v>
      </c>
    </row>
    <row r="289" spans="1:6" ht="30.75">
      <c r="A289" s="118" t="s">
        <v>1094</v>
      </c>
      <c r="B289" s="43">
        <v>706</v>
      </c>
      <c r="C289" s="53" t="s">
        <v>234</v>
      </c>
      <c r="D289" s="53" t="s">
        <v>373</v>
      </c>
      <c r="E289" s="53" t="s">
        <v>1095</v>
      </c>
      <c r="F289" s="87">
        <v>6090</v>
      </c>
    </row>
    <row r="290" spans="1:6" ht="30.75">
      <c r="A290" s="118" t="s">
        <v>1174</v>
      </c>
      <c r="B290" s="43">
        <v>706</v>
      </c>
      <c r="C290" s="53" t="s">
        <v>234</v>
      </c>
      <c r="D290" s="53" t="s">
        <v>395</v>
      </c>
      <c r="E290" s="53"/>
      <c r="F290" s="87">
        <f>F291</f>
        <v>347.16</v>
      </c>
    </row>
    <row r="291" spans="1:6" ht="30.75">
      <c r="A291" s="118" t="s">
        <v>1094</v>
      </c>
      <c r="B291" s="43">
        <v>706</v>
      </c>
      <c r="C291" s="53" t="s">
        <v>234</v>
      </c>
      <c r="D291" s="53" t="s">
        <v>395</v>
      </c>
      <c r="E291" s="53" t="s">
        <v>1095</v>
      </c>
      <c r="F291" s="87">
        <v>347.16</v>
      </c>
    </row>
    <row r="292" spans="1:6" ht="30.75">
      <c r="A292" s="118" t="s">
        <v>1125</v>
      </c>
      <c r="B292" s="43">
        <v>706</v>
      </c>
      <c r="C292" s="53" t="s">
        <v>20</v>
      </c>
      <c r="D292" s="53"/>
      <c r="E292" s="53"/>
      <c r="F292" s="87">
        <f>F295</f>
        <v>500</v>
      </c>
    </row>
    <row r="293" spans="1:6" ht="30.75">
      <c r="A293" s="118" t="s">
        <v>84</v>
      </c>
      <c r="B293" s="43">
        <v>706</v>
      </c>
      <c r="C293" s="53" t="s">
        <v>20</v>
      </c>
      <c r="D293" s="53" t="s">
        <v>954</v>
      </c>
      <c r="E293" s="53"/>
      <c r="F293" s="87">
        <f>F295</f>
        <v>500</v>
      </c>
    </row>
    <row r="294" spans="1:6" ht="30.75">
      <c r="A294" s="118" t="s">
        <v>764</v>
      </c>
      <c r="B294" s="43">
        <v>706</v>
      </c>
      <c r="C294" s="53" t="s">
        <v>20</v>
      </c>
      <c r="D294" s="53" t="s">
        <v>649</v>
      </c>
      <c r="E294" s="53"/>
      <c r="F294" s="87">
        <f>F295</f>
        <v>500</v>
      </c>
    </row>
    <row r="295" spans="1:6" ht="30.75">
      <c r="A295" s="118" t="s">
        <v>1104</v>
      </c>
      <c r="B295" s="43">
        <v>706</v>
      </c>
      <c r="C295" s="53" t="s">
        <v>20</v>
      </c>
      <c r="D295" s="53" t="s">
        <v>939</v>
      </c>
      <c r="E295" s="53"/>
      <c r="F295" s="87">
        <f>F296+F297</f>
        <v>500</v>
      </c>
    </row>
    <row r="296" spans="1:6" ht="46.5">
      <c r="A296" s="118" t="s">
        <v>1084</v>
      </c>
      <c r="B296" s="43">
        <v>706</v>
      </c>
      <c r="C296" s="53" t="s">
        <v>20</v>
      </c>
      <c r="D296" s="53" t="s">
        <v>939</v>
      </c>
      <c r="E296" s="53" t="s">
        <v>1085</v>
      </c>
      <c r="F296" s="87">
        <v>480</v>
      </c>
    </row>
    <row r="297" spans="1:6" ht="30.75">
      <c r="A297" s="118" t="s">
        <v>587</v>
      </c>
      <c r="B297" s="43">
        <v>706</v>
      </c>
      <c r="C297" s="53" t="s">
        <v>20</v>
      </c>
      <c r="D297" s="53" t="s">
        <v>939</v>
      </c>
      <c r="E297" s="53" t="s">
        <v>1086</v>
      </c>
      <c r="F297" s="87">
        <v>20</v>
      </c>
    </row>
    <row r="298" spans="1:6" ht="30.75">
      <c r="A298" s="118" t="s">
        <v>245</v>
      </c>
      <c r="B298" s="43">
        <v>706</v>
      </c>
      <c r="C298" s="53" t="s">
        <v>235</v>
      </c>
      <c r="D298" s="53"/>
      <c r="E298" s="53"/>
      <c r="F298" s="87">
        <f>F299+F313+F319</f>
        <v>32147.6</v>
      </c>
    </row>
    <row r="299" spans="1:6" ht="30.75">
      <c r="A299" s="118" t="s">
        <v>84</v>
      </c>
      <c r="B299" s="43">
        <v>706</v>
      </c>
      <c r="C299" s="53" t="s">
        <v>235</v>
      </c>
      <c r="D299" s="53" t="s">
        <v>954</v>
      </c>
      <c r="E299" s="53"/>
      <c r="F299" s="87">
        <f>F300</f>
        <v>21214.6</v>
      </c>
    </row>
    <row r="300" spans="1:6" ht="30.75">
      <c r="A300" s="118" t="s">
        <v>648</v>
      </c>
      <c r="B300" s="43">
        <v>706</v>
      </c>
      <c r="C300" s="53" t="s">
        <v>235</v>
      </c>
      <c r="D300" s="53" t="s">
        <v>645</v>
      </c>
      <c r="E300" s="53"/>
      <c r="F300" s="87">
        <f>F301+F307+F310+F304</f>
        <v>21214.6</v>
      </c>
    </row>
    <row r="301" spans="1:6" ht="30.75">
      <c r="A301" s="118" t="s">
        <v>138</v>
      </c>
      <c r="B301" s="43">
        <v>706</v>
      </c>
      <c r="C301" s="53" t="s">
        <v>235</v>
      </c>
      <c r="D301" s="53" t="s">
        <v>935</v>
      </c>
      <c r="E301" s="53"/>
      <c r="F301" s="87">
        <f>F303+F302</f>
        <v>1800</v>
      </c>
    </row>
    <row r="302" spans="1:6" ht="30.75">
      <c r="A302" s="118" t="s">
        <v>1100</v>
      </c>
      <c r="B302" s="43">
        <v>706</v>
      </c>
      <c r="C302" s="53" t="s">
        <v>235</v>
      </c>
      <c r="D302" s="53" t="s">
        <v>935</v>
      </c>
      <c r="E302" s="53" t="s">
        <v>1099</v>
      </c>
      <c r="F302" s="87">
        <v>376.488</v>
      </c>
    </row>
    <row r="303" spans="1:6" ht="30.75">
      <c r="A303" s="118" t="s">
        <v>1094</v>
      </c>
      <c r="B303" s="43">
        <v>706</v>
      </c>
      <c r="C303" s="53" t="s">
        <v>235</v>
      </c>
      <c r="D303" s="53" t="s">
        <v>935</v>
      </c>
      <c r="E303" s="53" t="s">
        <v>1095</v>
      </c>
      <c r="F303" s="87">
        <v>1423.512</v>
      </c>
    </row>
    <row r="304" spans="1:6" ht="30.75">
      <c r="A304" s="118" t="s">
        <v>1175</v>
      </c>
      <c r="B304" s="43">
        <v>706</v>
      </c>
      <c r="C304" s="53" t="s">
        <v>235</v>
      </c>
      <c r="D304" s="53" t="s">
        <v>396</v>
      </c>
      <c r="E304" s="53"/>
      <c r="F304" s="87">
        <f>F305+F306</f>
        <v>2000</v>
      </c>
    </row>
    <row r="305" spans="1:6" ht="30.75">
      <c r="A305" s="118" t="s">
        <v>597</v>
      </c>
      <c r="B305" s="43">
        <v>706</v>
      </c>
      <c r="C305" s="53" t="s">
        <v>235</v>
      </c>
      <c r="D305" s="53" t="s">
        <v>396</v>
      </c>
      <c r="E305" s="53" t="s">
        <v>1103</v>
      </c>
      <c r="F305" s="87">
        <v>1589.365</v>
      </c>
    </row>
    <row r="306" spans="1:6" ht="30.75">
      <c r="A306" s="118" t="s">
        <v>1094</v>
      </c>
      <c r="B306" s="43">
        <v>706</v>
      </c>
      <c r="C306" s="53" t="s">
        <v>235</v>
      </c>
      <c r="D306" s="53" t="s">
        <v>396</v>
      </c>
      <c r="E306" s="53" t="s">
        <v>1095</v>
      </c>
      <c r="F306" s="87">
        <v>410.635</v>
      </c>
    </row>
    <row r="307" spans="1:6" ht="46.5">
      <c r="A307" s="118" t="s">
        <v>609</v>
      </c>
      <c r="B307" s="43">
        <v>706</v>
      </c>
      <c r="C307" s="53" t="s">
        <v>235</v>
      </c>
      <c r="D307" s="53" t="s">
        <v>936</v>
      </c>
      <c r="E307" s="53"/>
      <c r="F307" s="87">
        <f>F309+F308</f>
        <v>15544.5</v>
      </c>
    </row>
    <row r="308" spans="1:6" ht="30.75">
      <c r="A308" s="118" t="s">
        <v>1100</v>
      </c>
      <c r="B308" s="43">
        <v>706</v>
      </c>
      <c r="C308" s="53" t="s">
        <v>235</v>
      </c>
      <c r="D308" s="53" t="s">
        <v>936</v>
      </c>
      <c r="E308" s="53" t="s">
        <v>1099</v>
      </c>
      <c r="F308" s="87">
        <v>10504.463</v>
      </c>
    </row>
    <row r="309" spans="1:6" ht="30.75">
      <c r="A309" s="118" t="s">
        <v>1094</v>
      </c>
      <c r="B309" s="43">
        <v>706</v>
      </c>
      <c r="C309" s="53" t="s">
        <v>235</v>
      </c>
      <c r="D309" s="53" t="s">
        <v>936</v>
      </c>
      <c r="E309" s="53" t="s">
        <v>1095</v>
      </c>
      <c r="F309" s="87">
        <v>5040.037</v>
      </c>
    </row>
    <row r="310" spans="1:6" ht="30.75">
      <c r="A310" s="118" t="s">
        <v>610</v>
      </c>
      <c r="B310" s="43">
        <v>706</v>
      </c>
      <c r="C310" s="53" t="s">
        <v>235</v>
      </c>
      <c r="D310" s="53" t="s">
        <v>937</v>
      </c>
      <c r="E310" s="53"/>
      <c r="F310" s="87">
        <f>F312+F311</f>
        <v>1870.1</v>
      </c>
    </row>
    <row r="311" spans="1:6" ht="30.75">
      <c r="A311" s="118" t="s">
        <v>1100</v>
      </c>
      <c r="B311" s="43">
        <v>706</v>
      </c>
      <c r="C311" s="53" t="s">
        <v>235</v>
      </c>
      <c r="D311" s="53" t="s">
        <v>937</v>
      </c>
      <c r="E311" s="53" t="s">
        <v>1099</v>
      </c>
      <c r="F311" s="87">
        <v>1473.606</v>
      </c>
    </row>
    <row r="312" spans="1:6" ht="30.75">
      <c r="A312" s="118" t="s">
        <v>1094</v>
      </c>
      <c r="B312" s="43">
        <v>706</v>
      </c>
      <c r="C312" s="53" t="s">
        <v>235</v>
      </c>
      <c r="D312" s="53" t="s">
        <v>937</v>
      </c>
      <c r="E312" s="53" t="s">
        <v>1095</v>
      </c>
      <c r="F312" s="87">
        <v>396.494</v>
      </c>
    </row>
    <row r="313" spans="1:6" ht="30.75">
      <c r="A313" s="118" t="s">
        <v>661</v>
      </c>
      <c r="B313" s="43">
        <v>706</v>
      </c>
      <c r="C313" s="53" t="s">
        <v>235</v>
      </c>
      <c r="D313" s="53" t="s">
        <v>662</v>
      </c>
      <c r="E313" s="53"/>
      <c r="F313" s="87">
        <f>F314</f>
        <v>10753</v>
      </c>
    </row>
    <row r="314" spans="1:6" ht="30.75">
      <c r="A314" s="118" t="s">
        <v>588</v>
      </c>
      <c r="B314" s="43">
        <v>706</v>
      </c>
      <c r="C314" s="53" t="s">
        <v>235</v>
      </c>
      <c r="D314" s="53" t="s">
        <v>664</v>
      </c>
      <c r="E314" s="53"/>
      <c r="F314" s="87">
        <f>F315+F317</f>
        <v>10753</v>
      </c>
    </row>
    <row r="315" spans="1:6" ht="30.75">
      <c r="A315" s="118" t="s">
        <v>1102</v>
      </c>
      <c r="B315" s="43">
        <v>706</v>
      </c>
      <c r="C315" s="53" t="s">
        <v>235</v>
      </c>
      <c r="D315" s="53" t="s">
        <v>665</v>
      </c>
      <c r="E315" s="53"/>
      <c r="F315" s="87">
        <f>F316</f>
        <v>10382</v>
      </c>
    </row>
    <row r="316" spans="1:6" ht="30.75">
      <c r="A316" s="118" t="s">
        <v>1094</v>
      </c>
      <c r="B316" s="43">
        <v>706</v>
      </c>
      <c r="C316" s="53" t="s">
        <v>235</v>
      </c>
      <c r="D316" s="53" t="s">
        <v>665</v>
      </c>
      <c r="E316" s="53" t="s">
        <v>1095</v>
      </c>
      <c r="F316" s="87">
        <v>10382</v>
      </c>
    </row>
    <row r="317" spans="1:6" ht="46.5">
      <c r="A317" s="118" t="s">
        <v>834</v>
      </c>
      <c r="B317" s="43">
        <v>706</v>
      </c>
      <c r="C317" s="53" t="s">
        <v>235</v>
      </c>
      <c r="D317" s="53" t="s">
        <v>397</v>
      </c>
      <c r="E317" s="53"/>
      <c r="F317" s="87">
        <f>F318</f>
        <v>371</v>
      </c>
    </row>
    <row r="318" spans="1:6" ht="30.75">
      <c r="A318" s="118" t="s">
        <v>1094</v>
      </c>
      <c r="B318" s="43">
        <v>706</v>
      </c>
      <c r="C318" s="53" t="s">
        <v>235</v>
      </c>
      <c r="D318" s="53" t="s">
        <v>397</v>
      </c>
      <c r="E318" s="53" t="s">
        <v>1095</v>
      </c>
      <c r="F318" s="87">
        <v>371</v>
      </c>
    </row>
    <row r="319" spans="1:6" ht="30.75">
      <c r="A319" s="118" t="s">
        <v>748</v>
      </c>
      <c r="B319" s="43">
        <v>706</v>
      </c>
      <c r="C319" s="53" t="s">
        <v>235</v>
      </c>
      <c r="D319" s="53" t="s">
        <v>749</v>
      </c>
      <c r="E319" s="53"/>
      <c r="F319" s="87">
        <f>F320</f>
        <v>180</v>
      </c>
    </row>
    <row r="320" spans="1:6" ht="30.75">
      <c r="A320" s="118" t="s">
        <v>753</v>
      </c>
      <c r="B320" s="43">
        <v>706</v>
      </c>
      <c r="C320" s="53" t="s">
        <v>235</v>
      </c>
      <c r="D320" s="53" t="s">
        <v>755</v>
      </c>
      <c r="E320" s="53"/>
      <c r="F320" s="87">
        <f>F321</f>
        <v>180</v>
      </c>
    </row>
    <row r="321" spans="1:6" ht="30.75">
      <c r="A321" s="118" t="s">
        <v>138</v>
      </c>
      <c r="B321" s="43">
        <v>706</v>
      </c>
      <c r="C321" s="53" t="s">
        <v>235</v>
      </c>
      <c r="D321" s="53" t="s">
        <v>754</v>
      </c>
      <c r="E321" s="53"/>
      <c r="F321" s="87">
        <f>F322</f>
        <v>180</v>
      </c>
    </row>
    <row r="322" spans="1:6" ht="30.75">
      <c r="A322" s="118" t="s">
        <v>1094</v>
      </c>
      <c r="B322" s="43">
        <v>706</v>
      </c>
      <c r="C322" s="53" t="s">
        <v>235</v>
      </c>
      <c r="D322" s="53" t="s">
        <v>754</v>
      </c>
      <c r="E322" s="53" t="s">
        <v>1095</v>
      </c>
      <c r="F322" s="87">
        <v>180</v>
      </c>
    </row>
    <row r="323" spans="1:6" ht="30.75">
      <c r="A323" s="118" t="s">
        <v>236</v>
      </c>
      <c r="B323" s="43">
        <v>706</v>
      </c>
      <c r="C323" s="53" t="s">
        <v>237</v>
      </c>
      <c r="D323" s="53"/>
      <c r="E323" s="53"/>
      <c r="F323" s="87">
        <f>F324</f>
        <v>27822</v>
      </c>
    </row>
    <row r="324" spans="1:6" ht="30.75">
      <c r="A324" s="118" t="s">
        <v>84</v>
      </c>
      <c r="B324" s="43">
        <v>706</v>
      </c>
      <c r="C324" s="53" t="s">
        <v>237</v>
      </c>
      <c r="D324" s="53" t="s">
        <v>954</v>
      </c>
      <c r="E324" s="53"/>
      <c r="F324" s="87">
        <f>F325+F329</f>
        <v>27822</v>
      </c>
    </row>
    <row r="325" spans="1:6" ht="30.75">
      <c r="A325" s="118" t="s">
        <v>650</v>
      </c>
      <c r="B325" s="43">
        <v>706</v>
      </c>
      <c r="C325" s="53" t="s">
        <v>237</v>
      </c>
      <c r="D325" s="53" t="s">
        <v>647</v>
      </c>
      <c r="E325" s="53"/>
      <c r="F325" s="87">
        <f>F326</f>
        <v>2100</v>
      </c>
    </row>
    <row r="326" spans="1:6" ht="30.75">
      <c r="A326" s="118" t="s">
        <v>611</v>
      </c>
      <c r="B326" s="43">
        <v>706</v>
      </c>
      <c r="C326" s="53" t="s">
        <v>237</v>
      </c>
      <c r="D326" s="53" t="s">
        <v>938</v>
      </c>
      <c r="E326" s="53"/>
      <c r="F326" s="87">
        <f>F327+F328</f>
        <v>2100</v>
      </c>
    </row>
    <row r="327" spans="1:6" ht="46.5">
      <c r="A327" s="118" t="s">
        <v>1084</v>
      </c>
      <c r="B327" s="43">
        <v>706</v>
      </c>
      <c r="C327" s="53" t="s">
        <v>237</v>
      </c>
      <c r="D327" s="53" t="s">
        <v>938</v>
      </c>
      <c r="E327" s="53" t="s">
        <v>1085</v>
      </c>
      <c r="F327" s="87">
        <v>350</v>
      </c>
    </row>
    <row r="328" spans="1:6" ht="30.75">
      <c r="A328" s="118" t="s">
        <v>587</v>
      </c>
      <c r="B328" s="43">
        <v>706</v>
      </c>
      <c r="C328" s="53" t="s">
        <v>237</v>
      </c>
      <c r="D328" s="53" t="s">
        <v>938</v>
      </c>
      <c r="E328" s="53" t="s">
        <v>1086</v>
      </c>
      <c r="F328" s="87">
        <v>1750</v>
      </c>
    </row>
    <row r="329" spans="1:6" ht="30.75">
      <c r="A329" s="118" t="s">
        <v>653</v>
      </c>
      <c r="B329" s="43">
        <v>706</v>
      </c>
      <c r="C329" s="53" t="s">
        <v>237</v>
      </c>
      <c r="D329" s="53" t="s">
        <v>651</v>
      </c>
      <c r="E329" s="53"/>
      <c r="F329" s="87">
        <f>F330</f>
        <v>25722</v>
      </c>
    </row>
    <row r="330" spans="1:6" ht="46.5">
      <c r="A330" s="118" t="s">
        <v>136</v>
      </c>
      <c r="B330" s="43">
        <v>706</v>
      </c>
      <c r="C330" s="53" t="s">
        <v>237</v>
      </c>
      <c r="D330" s="53" t="s">
        <v>940</v>
      </c>
      <c r="E330" s="53"/>
      <c r="F330" s="87">
        <f>F331+F332+F333</f>
        <v>25722</v>
      </c>
    </row>
    <row r="331" spans="1:6" ht="46.5">
      <c r="A331" s="118" t="s">
        <v>1084</v>
      </c>
      <c r="B331" s="43">
        <v>706</v>
      </c>
      <c r="C331" s="53" t="s">
        <v>237</v>
      </c>
      <c r="D331" s="53" t="s">
        <v>940</v>
      </c>
      <c r="E331" s="53" t="s">
        <v>1085</v>
      </c>
      <c r="F331" s="87">
        <v>21357</v>
      </c>
    </row>
    <row r="332" spans="1:6" ht="30.75">
      <c r="A332" s="118" t="s">
        <v>587</v>
      </c>
      <c r="B332" s="43">
        <v>706</v>
      </c>
      <c r="C332" s="53" t="s">
        <v>237</v>
      </c>
      <c r="D332" s="53" t="s">
        <v>940</v>
      </c>
      <c r="E332" s="53" t="s">
        <v>1086</v>
      </c>
      <c r="F332" s="87">
        <v>4230.764</v>
      </c>
    </row>
    <row r="333" spans="1:6" ht="18" customHeight="1">
      <c r="A333" s="118" t="s">
        <v>1087</v>
      </c>
      <c r="B333" s="43">
        <v>706</v>
      </c>
      <c r="C333" s="53" t="s">
        <v>237</v>
      </c>
      <c r="D333" s="53" t="s">
        <v>940</v>
      </c>
      <c r="E333" s="53" t="s">
        <v>1088</v>
      </c>
      <c r="F333" s="87">
        <v>134.236</v>
      </c>
    </row>
    <row r="334" spans="1:6" ht="16.5" customHeight="1">
      <c r="A334" s="118" t="s">
        <v>598</v>
      </c>
      <c r="B334" s="43">
        <v>706</v>
      </c>
      <c r="C334" s="53" t="s">
        <v>21</v>
      </c>
      <c r="D334" s="53"/>
      <c r="E334" s="53"/>
      <c r="F334" s="87">
        <f>F335</f>
        <v>56170.7</v>
      </c>
    </row>
    <row r="335" spans="1:6" ht="20.25" customHeight="1">
      <c r="A335" s="118" t="s">
        <v>238</v>
      </c>
      <c r="B335" s="43">
        <v>706</v>
      </c>
      <c r="C335" s="53" t="s">
        <v>22</v>
      </c>
      <c r="D335" s="53"/>
      <c r="E335" s="53"/>
      <c r="F335" s="87">
        <f>F336</f>
        <v>56170.7</v>
      </c>
    </row>
    <row r="336" spans="1:6" ht="30.75">
      <c r="A336" s="118" t="s">
        <v>840</v>
      </c>
      <c r="B336" s="43">
        <v>706</v>
      </c>
      <c r="C336" s="53" t="s">
        <v>22</v>
      </c>
      <c r="D336" s="53" t="s">
        <v>683</v>
      </c>
      <c r="E336" s="53"/>
      <c r="F336" s="87">
        <f>F337</f>
        <v>56170.7</v>
      </c>
    </row>
    <row r="337" spans="1:6" ht="46.5">
      <c r="A337" s="118" t="s">
        <v>685</v>
      </c>
      <c r="B337" s="43">
        <v>706</v>
      </c>
      <c r="C337" s="53" t="s">
        <v>22</v>
      </c>
      <c r="D337" s="53" t="s">
        <v>684</v>
      </c>
      <c r="E337" s="53"/>
      <c r="F337" s="87">
        <f>F338+F340+F342+F354+F357+F359+F344+F346+F364+F350+F352+F348+F362+F366+F368</f>
        <v>56170.7</v>
      </c>
    </row>
    <row r="338" spans="1:6" ht="30.75">
      <c r="A338" s="118" t="s">
        <v>580</v>
      </c>
      <c r="B338" s="43">
        <v>706</v>
      </c>
      <c r="C338" s="53" t="s">
        <v>22</v>
      </c>
      <c r="D338" s="53" t="s">
        <v>686</v>
      </c>
      <c r="E338" s="53"/>
      <c r="F338" s="87">
        <f>F339</f>
        <v>26340.828</v>
      </c>
    </row>
    <row r="339" spans="1:6" ht="30.75">
      <c r="A339" s="118" t="s">
        <v>1094</v>
      </c>
      <c r="B339" s="43">
        <v>706</v>
      </c>
      <c r="C339" s="53" t="s">
        <v>22</v>
      </c>
      <c r="D339" s="53" t="s">
        <v>686</v>
      </c>
      <c r="E339" s="53" t="s">
        <v>1095</v>
      </c>
      <c r="F339" s="87">
        <v>26340.828</v>
      </c>
    </row>
    <row r="340" spans="1:6" ht="30.75">
      <c r="A340" s="118" t="s">
        <v>31</v>
      </c>
      <c r="B340" s="43">
        <v>706</v>
      </c>
      <c r="C340" s="53" t="s">
        <v>22</v>
      </c>
      <c r="D340" s="53" t="s">
        <v>687</v>
      </c>
      <c r="E340" s="53"/>
      <c r="F340" s="87">
        <f>F341</f>
        <v>15103</v>
      </c>
    </row>
    <row r="341" spans="1:6" ht="30.75">
      <c r="A341" s="118" t="s">
        <v>1094</v>
      </c>
      <c r="B341" s="43">
        <v>706</v>
      </c>
      <c r="C341" s="53" t="s">
        <v>22</v>
      </c>
      <c r="D341" s="53" t="s">
        <v>687</v>
      </c>
      <c r="E341" s="53" t="s">
        <v>1095</v>
      </c>
      <c r="F341" s="87">
        <v>15103</v>
      </c>
    </row>
    <row r="342" spans="1:6" ht="30.75">
      <c r="A342" s="118" t="s">
        <v>581</v>
      </c>
      <c r="B342" s="43">
        <v>706</v>
      </c>
      <c r="C342" s="53" t="s">
        <v>22</v>
      </c>
      <c r="D342" s="53" t="s">
        <v>688</v>
      </c>
      <c r="E342" s="53"/>
      <c r="F342" s="87">
        <f>F343</f>
        <v>1200</v>
      </c>
    </row>
    <row r="343" spans="1:6" ht="30.75">
      <c r="A343" s="118" t="s">
        <v>587</v>
      </c>
      <c r="B343" s="43">
        <v>706</v>
      </c>
      <c r="C343" s="53" t="s">
        <v>22</v>
      </c>
      <c r="D343" s="53" t="s">
        <v>688</v>
      </c>
      <c r="E343" s="53" t="s">
        <v>1086</v>
      </c>
      <c r="F343" s="87">
        <v>1200</v>
      </c>
    </row>
    <row r="344" spans="1:6" ht="30.75">
      <c r="A344" s="118" t="s">
        <v>898</v>
      </c>
      <c r="B344" s="43">
        <v>706</v>
      </c>
      <c r="C344" s="53" t="s">
        <v>22</v>
      </c>
      <c r="D344" s="53" t="s">
        <v>398</v>
      </c>
      <c r="E344" s="53"/>
      <c r="F344" s="87">
        <f>F345</f>
        <v>33.5</v>
      </c>
    </row>
    <row r="345" spans="1:6" ht="30.75">
      <c r="A345" s="118" t="s">
        <v>1094</v>
      </c>
      <c r="B345" s="43">
        <v>706</v>
      </c>
      <c r="C345" s="53" t="s">
        <v>22</v>
      </c>
      <c r="D345" s="53" t="s">
        <v>398</v>
      </c>
      <c r="E345" s="53" t="s">
        <v>1095</v>
      </c>
      <c r="F345" s="87">
        <v>33.5</v>
      </c>
    </row>
    <row r="346" spans="1:6" ht="30.75">
      <c r="A346" s="118" t="s">
        <v>900</v>
      </c>
      <c r="B346" s="43">
        <v>706</v>
      </c>
      <c r="C346" s="53" t="s">
        <v>22</v>
      </c>
      <c r="D346" s="53" t="s">
        <v>899</v>
      </c>
      <c r="E346" s="53"/>
      <c r="F346" s="87">
        <f>F347</f>
        <v>736.5</v>
      </c>
    </row>
    <row r="347" spans="1:6" ht="30.75">
      <c r="A347" s="118" t="s">
        <v>1094</v>
      </c>
      <c r="B347" s="43">
        <v>706</v>
      </c>
      <c r="C347" s="53" t="s">
        <v>22</v>
      </c>
      <c r="D347" s="53" t="s">
        <v>899</v>
      </c>
      <c r="E347" s="53" t="s">
        <v>1095</v>
      </c>
      <c r="F347" s="87">
        <v>736.5</v>
      </c>
    </row>
    <row r="348" spans="1:6" ht="46.5">
      <c r="A348" s="236" t="s">
        <v>1199</v>
      </c>
      <c r="B348" s="43">
        <v>706</v>
      </c>
      <c r="C348" s="53" t="s">
        <v>22</v>
      </c>
      <c r="D348" s="53" t="s">
        <v>1198</v>
      </c>
      <c r="E348" s="53"/>
      <c r="F348" s="87">
        <f>F349</f>
        <v>25.7</v>
      </c>
    </row>
    <row r="349" spans="1:6" ht="30.75">
      <c r="A349" s="118" t="s">
        <v>1094</v>
      </c>
      <c r="B349" s="43">
        <v>706</v>
      </c>
      <c r="C349" s="53" t="s">
        <v>22</v>
      </c>
      <c r="D349" s="53" t="s">
        <v>1198</v>
      </c>
      <c r="E349" s="53" t="s">
        <v>1095</v>
      </c>
      <c r="F349" s="87">
        <v>25.7</v>
      </c>
    </row>
    <row r="350" spans="1:6" ht="30.75">
      <c r="A350" s="118" t="s">
        <v>1196</v>
      </c>
      <c r="B350" s="43">
        <v>706</v>
      </c>
      <c r="C350" s="53" t="s">
        <v>22</v>
      </c>
      <c r="D350" s="53" t="s">
        <v>901</v>
      </c>
      <c r="E350" s="53"/>
      <c r="F350" s="87">
        <f>F351</f>
        <v>100</v>
      </c>
    </row>
    <row r="351" spans="1:6" ht="30.75">
      <c r="A351" s="118" t="s">
        <v>1094</v>
      </c>
      <c r="B351" s="43">
        <v>706</v>
      </c>
      <c r="C351" s="53" t="s">
        <v>22</v>
      </c>
      <c r="D351" s="53" t="s">
        <v>901</v>
      </c>
      <c r="E351" s="53" t="s">
        <v>1095</v>
      </c>
      <c r="F351" s="87">
        <v>100</v>
      </c>
    </row>
    <row r="352" spans="1:6" ht="46.5">
      <c r="A352" s="118" t="s">
        <v>1197</v>
      </c>
      <c r="B352" s="43">
        <v>706</v>
      </c>
      <c r="C352" s="53" t="s">
        <v>22</v>
      </c>
      <c r="D352" s="53" t="s">
        <v>902</v>
      </c>
      <c r="E352" s="53"/>
      <c r="F352" s="87">
        <f>F353</f>
        <v>50</v>
      </c>
    </row>
    <row r="353" spans="1:6" ht="30.75">
      <c r="A353" s="118" t="s">
        <v>1094</v>
      </c>
      <c r="B353" s="43">
        <v>706</v>
      </c>
      <c r="C353" s="53" t="s">
        <v>22</v>
      </c>
      <c r="D353" s="53" t="s">
        <v>902</v>
      </c>
      <c r="E353" s="53" t="s">
        <v>1095</v>
      </c>
      <c r="F353" s="87">
        <v>50</v>
      </c>
    </row>
    <row r="354" spans="1:6" ht="46.5">
      <c r="A354" s="118" t="s">
        <v>834</v>
      </c>
      <c r="B354" s="43">
        <v>706</v>
      </c>
      <c r="C354" s="53" t="s">
        <v>22</v>
      </c>
      <c r="D354" s="53" t="s">
        <v>690</v>
      </c>
      <c r="E354" s="53"/>
      <c r="F354" s="87">
        <f>F356+F355</f>
        <v>1954</v>
      </c>
    </row>
    <row r="355" spans="1:6" ht="30.75">
      <c r="A355" s="118" t="s">
        <v>550</v>
      </c>
      <c r="B355" s="43">
        <v>706</v>
      </c>
      <c r="C355" s="53" t="s">
        <v>22</v>
      </c>
      <c r="D355" s="53" t="s">
        <v>690</v>
      </c>
      <c r="E355" s="53" t="s">
        <v>1098</v>
      </c>
      <c r="F355" s="87">
        <v>454</v>
      </c>
    </row>
    <row r="356" spans="1:6" ht="30.75">
      <c r="A356" s="118" t="s">
        <v>1094</v>
      </c>
      <c r="B356" s="43">
        <v>706</v>
      </c>
      <c r="C356" s="53" t="s">
        <v>22</v>
      </c>
      <c r="D356" s="53" t="s">
        <v>690</v>
      </c>
      <c r="E356" s="53" t="s">
        <v>1095</v>
      </c>
      <c r="F356" s="87">
        <v>1500</v>
      </c>
    </row>
    <row r="357" spans="1:6" s="56" customFormat="1" ht="30.75">
      <c r="A357" s="118" t="s">
        <v>572</v>
      </c>
      <c r="B357" s="43">
        <v>706</v>
      </c>
      <c r="C357" s="53" t="s">
        <v>22</v>
      </c>
      <c r="D357" s="53" t="s">
        <v>571</v>
      </c>
      <c r="E357" s="53"/>
      <c r="F357" s="87">
        <f>F358</f>
        <v>1200</v>
      </c>
    </row>
    <row r="358" spans="1:6" s="56" customFormat="1" ht="30.75">
      <c r="A358" s="118" t="s">
        <v>1094</v>
      </c>
      <c r="B358" s="43">
        <v>706</v>
      </c>
      <c r="C358" s="53" t="s">
        <v>22</v>
      </c>
      <c r="D358" s="53" t="s">
        <v>571</v>
      </c>
      <c r="E358" s="53" t="s">
        <v>1095</v>
      </c>
      <c r="F358" s="87">
        <v>1200</v>
      </c>
    </row>
    <row r="359" spans="1:6" s="56" customFormat="1" ht="62.25">
      <c r="A359" s="118" t="s">
        <v>570</v>
      </c>
      <c r="B359" s="43">
        <v>706</v>
      </c>
      <c r="C359" s="53" t="s">
        <v>22</v>
      </c>
      <c r="D359" s="53" t="s">
        <v>374</v>
      </c>
      <c r="E359" s="53"/>
      <c r="F359" s="87">
        <f>F361+F360</f>
        <v>7900</v>
      </c>
    </row>
    <row r="360" spans="1:6" s="56" customFormat="1" ht="30.75">
      <c r="A360" s="118" t="s">
        <v>550</v>
      </c>
      <c r="B360" s="43">
        <v>706</v>
      </c>
      <c r="C360" s="53" t="s">
        <v>22</v>
      </c>
      <c r="D360" s="53" t="s">
        <v>374</v>
      </c>
      <c r="E360" s="53" t="s">
        <v>1098</v>
      </c>
      <c r="F360" s="87">
        <v>2426</v>
      </c>
    </row>
    <row r="361" spans="1:6" s="56" customFormat="1" ht="30.75">
      <c r="A361" s="118" t="s">
        <v>1094</v>
      </c>
      <c r="B361" s="43">
        <v>706</v>
      </c>
      <c r="C361" s="53" t="s">
        <v>22</v>
      </c>
      <c r="D361" s="53" t="s">
        <v>374</v>
      </c>
      <c r="E361" s="53" t="s">
        <v>1095</v>
      </c>
      <c r="F361" s="87">
        <v>5474</v>
      </c>
    </row>
    <row r="362" spans="1:6" s="56" customFormat="1" ht="30.75">
      <c r="A362" s="118" t="s">
        <v>576</v>
      </c>
      <c r="B362" s="43">
        <v>706</v>
      </c>
      <c r="C362" s="53" t="s">
        <v>22</v>
      </c>
      <c r="D362" s="53" t="s">
        <v>432</v>
      </c>
      <c r="E362" s="53"/>
      <c r="F362" s="87">
        <f>F363</f>
        <v>1000</v>
      </c>
    </row>
    <row r="363" spans="1:6" ht="30.75">
      <c r="A363" s="118" t="s">
        <v>1094</v>
      </c>
      <c r="B363" s="43">
        <v>706</v>
      </c>
      <c r="C363" s="53" t="s">
        <v>22</v>
      </c>
      <c r="D363" s="53" t="s">
        <v>432</v>
      </c>
      <c r="E363" s="53" t="s">
        <v>1095</v>
      </c>
      <c r="F363" s="87">
        <v>1000</v>
      </c>
    </row>
    <row r="364" spans="1:6" ht="30.75">
      <c r="A364" s="118" t="s">
        <v>387</v>
      </c>
      <c r="B364" s="43">
        <v>706</v>
      </c>
      <c r="C364" s="53" t="s">
        <v>22</v>
      </c>
      <c r="D364" s="53" t="s">
        <v>1200</v>
      </c>
      <c r="E364" s="53"/>
      <c r="F364" s="87">
        <f>F365</f>
        <v>227.172</v>
      </c>
    </row>
    <row r="365" spans="1:6" ht="30.75">
      <c r="A365" s="118" t="s">
        <v>1094</v>
      </c>
      <c r="B365" s="43">
        <v>706</v>
      </c>
      <c r="C365" s="53" t="s">
        <v>22</v>
      </c>
      <c r="D365" s="53" t="s">
        <v>1200</v>
      </c>
      <c r="E365" s="53" t="s">
        <v>1095</v>
      </c>
      <c r="F365" s="87">
        <v>227.172</v>
      </c>
    </row>
    <row r="366" spans="1:6" ht="30.75">
      <c r="A366" s="118" t="s">
        <v>456</v>
      </c>
      <c r="B366" s="43">
        <v>706</v>
      </c>
      <c r="C366" s="53" t="s">
        <v>22</v>
      </c>
      <c r="D366" s="53" t="s">
        <v>454</v>
      </c>
      <c r="E366" s="53"/>
      <c r="F366" s="87">
        <f>F367</f>
        <v>200</v>
      </c>
    </row>
    <row r="367" spans="1:6" ht="30.75">
      <c r="A367" s="118" t="s">
        <v>1094</v>
      </c>
      <c r="B367" s="43">
        <v>706</v>
      </c>
      <c r="C367" s="53" t="s">
        <v>22</v>
      </c>
      <c r="D367" s="53" t="s">
        <v>454</v>
      </c>
      <c r="E367" s="53" t="s">
        <v>1095</v>
      </c>
      <c r="F367" s="87">
        <v>200</v>
      </c>
    </row>
    <row r="368" spans="1:6" ht="30.75">
      <c r="A368" s="118" t="s">
        <v>457</v>
      </c>
      <c r="B368" s="43">
        <v>706</v>
      </c>
      <c r="C368" s="53" t="s">
        <v>22</v>
      </c>
      <c r="D368" s="53" t="s">
        <v>455</v>
      </c>
      <c r="E368" s="53"/>
      <c r="F368" s="87">
        <f>F369</f>
        <v>100</v>
      </c>
    </row>
    <row r="369" spans="1:6" ht="30.75">
      <c r="A369" s="118" t="s">
        <v>1094</v>
      </c>
      <c r="B369" s="43">
        <v>706</v>
      </c>
      <c r="C369" s="53" t="s">
        <v>22</v>
      </c>
      <c r="D369" s="53" t="s">
        <v>455</v>
      </c>
      <c r="E369" s="53" t="s">
        <v>1095</v>
      </c>
      <c r="F369" s="87">
        <v>100</v>
      </c>
    </row>
    <row r="370" spans="1:6" ht="21.75" customHeight="1">
      <c r="A370" s="118" t="s">
        <v>26</v>
      </c>
      <c r="B370" s="43">
        <v>706</v>
      </c>
      <c r="C370" s="53" t="s">
        <v>244</v>
      </c>
      <c r="D370" s="53"/>
      <c r="E370" s="53"/>
      <c r="F370" s="87">
        <f>F376+F411+F371</f>
        <v>94578.615</v>
      </c>
    </row>
    <row r="371" spans="1:6" ht="24" customHeight="1">
      <c r="A371" s="118" t="s">
        <v>865</v>
      </c>
      <c r="B371" s="43">
        <v>706</v>
      </c>
      <c r="C371" s="53" t="s">
        <v>864</v>
      </c>
      <c r="D371" s="60"/>
      <c r="E371" s="60"/>
      <c r="F371" s="87">
        <f>F372</f>
        <v>360</v>
      </c>
    </row>
    <row r="372" spans="1:6" ht="30.75">
      <c r="A372" s="118" t="s">
        <v>86</v>
      </c>
      <c r="B372" s="43">
        <v>706</v>
      </c>
      <c r="C372" s="53" t="s">
        <v>864</v>
      </c>
      <c r="D372" s="53" t="s">
        <v>671</v>
      </c>
      <c r="E372" s="60"/>
      <c r="F372" s="87">
        <f>F373</f>
        <v>360</v>
      </c>
    </row>
    <row r="373" spans="1:6" ht="30.75">
      <c r="A373" s="118" t="s">
        <v>956</v>
      </c>
      <c r="B373" s="43">
        <v>706</v>
      </c>
      <c r="C373" s="53" t="s">
        <v>864</v>
      </c>
      <c r="D373" s="53" t="s">
        <v>672</v>
      </c>
      <c r="E373" s="60"/>
      <c r="F373" s="87">
        <f>F374</f>
        <v>360</v>
      </c>
    </row>
    <row r="374" spans="1:6" ht="30.75">
      <c r="A374" s="118" t="s">
        <v>850</v>
      </c>
      <c r="B374" s="43">
        <v>706</v>
      </c>
      <c r="C374" s="53" t="s">
        <v>864</v>
      </c>
      <c r="D374" s="53" t="s">
        <v>674</v>
      </c>
      <c r="E374" s="60"/>
      <c r="F374" s="87">
        <f>F375</f>
        <v>360</v>
      </c>
    </row>
    <row r="375" spans="1:6" ht="30.75">
      <c r="A375" s="118" t="s">
        <v>1100</v>
      </c>
      <c r="B375" s="43">
        <v>706</v>
      </c>
      <c r="C375" s="53" t="s">
        <v>864</v>
      </c>
      <c r="D375" s="53" t="s">
        <v>674</v>
      </c>
      <c r="E375" s="53" t="s">
        <v>1099</v>
      </c>
      <c r="F375" s="87">
        <v>360</v>
      </c>
    </row>
    <row r="376" spans="1:6" ht="30.75">
      <c r="A376" s="118" t="s">
        <v>247</v>
      </c>
      <c r="B376" s="43">
        <v>706</v>
      </c>
      <c r="C376" s="53" t="s">
        <v>248</v>
      </c>
      <c r="D376" s="53"/>
      <c r="E376" s="53"/>
      <c r="F376" s="87">
        <f>F377+F386+F393+F383</f>
        <v>32816.315</v>
      </c>
    </row>
    <row r="377" spans="1:6" ht="30.75">
      <c r="A377" s="118" t="s">
        <v>84</v>
      </c>
      <c r="B377" s="43">
        <v>706</v>
      </c>
      <c r="C377" s="53" t="s">
        <v>248</v>
      </c>
      <c r="D377" s="53" t="s">
        <v>954</v>
      </c>
      <c r="E377" s="53"/>
      <c r="F377" s="87">
        <f>F378+F383</f>
        <v>9394.7</v>
      </c>
    </row>
    <row r="378" spans="1:6" ht="46.5">
      <c r="A378" s="118" t="s">
        <v>644</v>
      </c>
      <c r="B378" s="43">
        <v>706</v>
      </c>
      <c r="C378" s="53" t="s">
        <v>248</v>
      </c>
      <c r="D378" s="53" t="s">
        <v>652</v>
      </c>
      <c r="E378" s="53"/>
      <c r="F378" s="87">
        <f>F379+F381</f>
        <v>9044.7</v>
      </c>
    </row>
    <row r="379" spans="1:6" ht="46.5">
      <c r="A379" s="118" t="s">
        <v>612</v>
      </c>
      <c r="B379" s="43">
        <v>706</v>
      </c>
      <c r="C379" s="53" t="s">
        <v>248</v>
      </c>
      <c r="D379" s="53" t="s">
        <v>942</v>
      </c>
      <c r="E379" s="53"/>
      <c r="F379" s="87">
        <f>F380</f>
        <v>7140.3</v>
      </c>
    </row>
    <row r="380" spans="1:6" ht="30.75">
      <c r="A380" s="118" t="s">
        <v>1094</v>
      </c>
      <c r="B380" s="43">
        <v>706</v>
      </c>
      <c r="C380" s="53" t="s">
        <v>248</v>
      </c>
      <c r="D380" s="53" t="s">
        <v>942</v>
      </c>
      <c r="E380" s="53" t="s">
        <v>1095</v>
      </c>
      <c r="F380" s="87">
        <v>7140.3</v>
      </c>
    </row>
    <row r="381" spans="1:6" ht="62.25">
      <c r="A381" s="118" t="s">
        <v>613</v>
      </c>
      <c r="B381" s="43">
        <v>706</v>
      </c>
      <c r="C381" s="53" t="s">
        <v>248</v>
      </c>
      <c r="D381" s="53" t="s">
        <v>943</v>
      </c>
      <c r="E381" s="53"/>
      <c r="F381" s="87">
        <f>F382</f>
        <v>1904.4</v>
      </c>
    </row>
    <row r="382" spans="1:6" ht="30.75">
      <c r="A382" s="118" t="s">
        <v>1100</v>
      </c>
      <c r="B382" s="43">
        <v>706</v>
      </c>
      <c r="C382" s="53" t="s">
        <v>248</v>
      </c>
      <c r="D382" s="53" t="s">
        <v>943</v>
      </c>
      <c r="E382" s="53" t="s">
        <v>1099</v>
      </c>
      <c r="F382" s="87">
        <v>1904.4</v>
      </c>
    </row>
    <row r="383" spans="1:6" ht="46.5">
      <c r="A383" s="118" t="s">
        <v>188</v>
      </c>
      <c r="B383" s="43">
        <v>706</v>
      </c>
      <c r="C383" s="53" t="s">
        <v>248</v>
      </c>
      <c r="D383" s="53" t="s">
        <v>368</v>
      </c>
      <c r="E383" s="53"/>
      <c r="F383" s="87">
        <f>F384</f>
        <v>350</v>
      </c>
    </row>
    <row r="384" spans="1:6" ht="46.5">
      <c r="A384" s="118" t="s">
        <v>1195</v>
      </c>
      <c r="B384" s="43">
        <v>706</v>
      </c>
      <c r="C384" s="53" t="s">
        <v>248</v>
      </c>
      <c r="D384" s="53" t="s">
        <v>1187</v>
      </c>
      <c r="E384" s="53"/>
      <c r="F384" s="87">
        <f>F385</f>
        <v>350</v>
      </c>
    </row>
    <row r="385" spans="1:6" ht="30.75">
      <c r="A385" s="118" t="s">
        <v>1094</v>
      </c>
      <c r="B385" s="43">
        <v>706</v>
      </c>
      <c r="C385" s="53" t="s">
        <v>248</v>
      </c>
      <c r="D385" s="53" t="s">
        <v>1187</v>
      </c>
      <c r="E385" s="53" t="s">
        <v>1095</v>
      </c>
      <c r="F385" s="87">
        <v>350</v>
      </c>
    </row>
    <row r="386" spans="1:6" ht="30.75">
      <c r="A386" s="118" t="s">
        <v>86</v>
      </c>
      <c r="B386" s="43">
        <v>706</v>
      </c>
      <c r="C386" s="53" t="s">
        <v>248</v>
      </c>
      <c r="D386" s="53" t="s">
        <v>671</v>
      </c>
      <c r="E386" s="53"/>
      <c r="F386" s="87">
        <f>F387+F390</f>
        <v>740</v>
      </c>
    </row>
    <row r="387" spans="1:6" ht="30.75">
      <c r="A387" s="118" t="s">
        <v>956</v>
      </c>
      <c r="B387" s="43">
        <v>706</v>
      </c>
      <c r="C387" s="53" t="s">
        <v>248</v>
      </c>
      <c r="D387" s="53" t="s">
        <v>672</v>
      </c>
      <c r="E387" s="53"/>
      <c r="F387" s="87">
        <f>F388</f>
        <v>245</v>
      </c>
    </row>
    <row r="388" spans="1:6" ht="30.75">
      <c r="A388" s="118" t="s">
        <v>264</v>
      </c>
      <c r="B388" s="43">
        <v>706</v>
      </c>
      <c r="C388" s="53" t="s">
        <v>248</v>
      </c>
      <c r="D388" s="53" t="s">
        <v>673</v>
      </c>
      <c r="E388" s="53"/>
      <c r="F388" s="87">
        <f>F389</f>
        <v>245</v>
      </c>
    </row>
    <row r="389" spans="1:6" ht="30.75">
      <c r="A389" s="118" t="s">
        <v>1100</v>
      </c>
      <c r="B389" s="43">
        <v>706</v>
      </c>
      <c r="C389" s="53" t="s">
        <v>248</v>
      </c>
      <c r="D389" s="53" t="s">
        <v>673</v>
      </c>
      <c r="E389" s="53" t="s">
        <v>1099</v>
      </c>
      <c r="F389" s="87">
        <v>245</v>
      </c>
    </row>
    <row r="390" spans="1:6" ht="62.25">
      <c r="A390" s="118" t="s">
        <v>957</v>
      </c>
      <c r="B390" s="43">
        <v>706</v>
      </c>
      <c r="C390" s="53" t="s">
        <v>248</v>
      </c>
      <c r="D390" s="53" t="s">
        <v>952</v>
      </c>
      <c r="E390" s="53"/>
      <c r="F390" s="87">
        <f>F391</f>
        <v>495</v>
      </c>
    </row>
    <row r="391" spans="1:6" ht="30.75">
      <c r="A391" s="118" t="s">
        <v>257</v>
      </c>
      <c r="B391" s="43">
        <v>706</v>
      </c>
      <c r="C391" s="53" t="s">
        <v>248</v>
      </c>
      <c r="D391" s="53" t="s">
        <v>953</v>
      </c>
      <c r="E391" s="53"/>
      <c r="F391" s="87">
        <f>F392</f>
        <v>495</v>
      </c>
    </row>
    <row r="392" spans="1:6" ht="30.75">
      <c r="A392" s="118" t="s">
        <v>1094</v>
      </c>
      <c r="B392" s="43">
        <v>706</v>
      </c>
      <c r="C392" s="53" t="s">
        <v>248</v>
      </c>
      <c r="D392" s="53" t="s">
        <v>953</v>
      </c>
      <c r="E392" s="53" t="s">
        <v>1095</v>
      </c>
      <c r="F392" s="87">
        <v>495</v>
      </c>
    </row>
    <row r="393" spans="1:6" ht="62.25">
      <c r="A393" s="118" t="s">
        <v>715</v>
      </c>
      <c r="B393" s="43">
        <v>706</v>
      </c>
      <c r="C393" s="53" t="s">
        <v>248</v>
      </c>
      <c r="D393" s="53" t="s">
        <v>716</v>
      </c>
      <c r="E393" s="53"/>
      <c r="F393" s="87">
        <f>F394</f>
        <v>22331.614999999998</v>
      </c>
    </row>
    <row r="394" spans="1:6" ht="46.5">
      <c r="A394" s="118" t="s">
        <v>729</v>
      </c>
      <c r="B394" s="43">
        <v>706</v>
      </c>
      <c r="C394" s="53" t="s">
        <v>248</v>
      </c>
      <c r="D394" s="53" t="s">
        <v>730</v>
      </c>
      <c r="E394" s="53"/>
      <c r="F394" s="87">
        <f>F395+F409+F401+F397+F405+F407+F399+F403</f>
        <v>22331.614999999998</v>
      </c>
    </row>
    <row r="395" spans="1:6" ht="30.75">
      <c r="A395" s="118" t="s">
        <v>1018</v>
      </c>
      <c r="B395" s="43">
        <v>706</v>
      </c>
      <c r="C395" s="53" t="s">
        <v>248</v>
      </c>
      <c r="D395" s="53" t="s">
        <v>1017</v>
      </c>
      <c r="E395" s="53"/>
      <c r="F395" s="87">
        <f>F396</f>
        <v>1290.899</v>
      </c>
    </row>
    <row r="396" spans="1:6" ht="30.75">
      <c r="A396" s="118" t="s">
        <v>1100</v>
      </c>
      <c r="B396" s="43">
        <v>706</v>
      </c>
      <c r="C396" s="53" t="s">
        <v>248</v>
      </c>
      <c r="D396" s="53" t="s">
        <v>1017</v>
      </c>
      <c r="E396" s="53" t="s">
        <v>1099</v>
      </c>
      <c r="F396" s="87">
        <v>1290.899</v>
      </c>
    </row>
    <row r="397" spans="1:6" ht="46.5">
      <c r="A397" s="118" t="s">
        <v>904</v>
      </c>
      <c r="B397" s="43">
        <v>706</v>
      </c>
      <c r="C397" s="53" t="s">
        <v>248</v>
      </c>
      <c r="D397" s="53" t="s">
        <v>903</v>
      </c>
      <c r="E397" s="53"/>
      <c r="F397" s="87">
        <f>F398</f>
        <v>3499.492</v>
      </c>
    </row>
    <row r="398" spans="1:6" ht="30.75">
      <c r="A398" s="118" t="s">
        <v>1100</v>
      </c>
      <c r="B398" s="43">
        <v>706</v>
      </c>
      <c r="C398" s="53" t="s">
        <v>248</v>
      </c>
      <c r="D398" s="53" t="s">
        <v>903</v>
      </c>
      <c r="E398" s="53" t="s">
        <v>1099</v>
      </c>
      <c r="F398" s="87">
        <v>3499.492</v>
      </c>
    </row>
    <row r="399" spans="1:6" ht="46.5">
      <c r="A399" s="118" t="s">
        <v>434</v>
      </c>
      <c r="B399" s="43">
        <v>706</v>
      </c>
      <c r="C399" s="53" t="s">
        <v>248</v>
      </c>
      <c r="D399" s="53" t="s">
        <v>433</v>
      </c>
      <c r="E399" s="53"/>
      <c r="F399" s="87">
        <f>F400</f>
        <v>1410.925</v>
      </c>
    </row>
    <row r="400" spans="1:6" ht="30.75">
      <c r="A400" s="118" t="s">
        <v>1100</v>
      </c>
      <c r="B400" s="43">
        <v>706</v>
      </c>
      <c r="C400" s="53" t="s">
        <v>248</v>
      </c>
      <c r="D400" s="53" t="s">
        <v>433</v>
      </c>
      <c r="E400" s="53" t="s">
        <v>1099</v>
      </c>
      <c r="F400" s="87">
        <v>1410.925</v>
      </c>
    </row>
    <row r="401" spans="1:6" ht="30.75">
      <c r="A401" s="118" t="s">
        <v>905</v>
      </c>
      <c r="B401" s="43">
        <v>706</v>
      </c>
      <c r="C401" s="53" t="s">
        <v>248</v>
      </c>
      <c r="D401" s="53" t="s">
        <v>399</v>
      </c>
      <c r="E401" s="53"/>
      <c r="F401" s="87">
        <f>F402</f>
        <v>9448.696</v>
      </c>
    </row>
    <row r="402" spans="1:6" ht="30.75">
      <c r="A402" s="118" t="s">
        <v>1100</v>
      </c>
      <c r="B402" s="43">
        <v>706</v>
      </c>
      <c r="C402" s="53" t="s">
        <v>248</v>
      </c>
      <c r="D402" s="53" t="s">
        <v>399</v>
      </c>
      <c r="E402" s="53" t="s">
        <v>1099</v>
      </c>
      <c r="F402" s="87">
        <v>9448.696</v>
      </c>
    </row>
    <row r="403" spans="1:6" ht="30.75">
      <c r="A403" s="118" t="s">
        <v>905</v>
      </c>
      <c r="B403" s="43">
        <v>706</v>
      </c>
      <c r="C403" s="53" t="s">
        <v>248</v>
      </c>
      <c r="D403" s="53" t="s">
        <v>435</v>
      </c>
      <c r="E403" s="53"/>
      <c r="F403" s="87">
        <f>F404</f>
        <v>2946.175</v>
      </c>
    </row>
    <row r="404" spans="1:6" ht="30.75">
      <c r="A404" s="118" t="s">
        <v>1100</v>
      </c>
      <c r="B404" s="43">
        <v>706</v>
      </c>
      <c r="C404" s="53" t="s">
        <v>248</v>
      </c>
      <c r="D404" s="53" t="s">
        <v>435</v>
      </c>
      <c r="E404" s="53" t="s">
        <v>1099</v>
      </c>
      <c r="F404" s="87">
        <v>2946.175</v>
      </c>
    </row>
    <row r="405" spans="1:6" ht="30.75">
      <c r="A405" s="118" t="s">
        <v>907</v>
      </c>
      <c r="B405" s="43">
        <v>706</v>
      </c>
      <c r="C405" s="53" t="s">
        <v>248</v>
      </c>
      <c r="D405" s="53" t="s">
        <v>906</v>
      </c>
      <c r="E405" s="53"/>
      <c r="F405" s="87">
        <f>F406</f>
        <v>991.148</v>
      </c>
    </row>
    <row r="406" spans="1:6" ht="30.75">
      <c r="A406" s="118" t="s">
        <v>1100</v>
      </c>
      <c r="B406" s="43">
        <v>706</v>
      </c>
      <c r="C406" s="53" t="s">
        <v>248</v>
      </c>
      <c r="D406" s="53" t="s">
        <v>906</v>
      </c>
      <c r="E406" s="53" t="s">
        <v>1099</v>
      </c>
      <c r="F406" s="87">
        <v>991.148</v>
      </c>
    </row>
    <row r="407" spans="1:6" ht="46.5">
      <c r="A407" s="118" t="s">
        <v>909</v>
      </c>
      <c r="B407" s="43">
        <v>706</v>
      </c>
      <c r="C407" s="53" t="s">
        <v>248</v>
      </c>
      <c r="D407" s="53" t="s">
        <v>908</v>
      </c>
      <c r="E407" s="53"/>
      <c r="F407" s="87">
        <f>F408</f>
        <v>2244.28</v>
      </c>
    </row>
    <row r="408" spans="1:6" ht="30.75">
      <c r="A408" s="118" t="s">
        <v>1100</v>
      </c>
      <c r="B408" s="43">
        <v>706</v>
      </c>
      <c r="C408" s="53" t="s">
        <v>248</v>
      </c>
      <c r="D408" s="53" t="s">
        <v>908</v>
      </c>
      <c r="E408" s="53" t="s">
        <v>1099</v>
      </c>
      <c r="F408" s="87">
        <v>2244.28</v>
      </c>
    </row>
    <row r="409" spans="1:6" ht="46.5">
      <c r="A409" s="118" t="s">
        <v>1020</v>
      </c>
      <c r="B409" s="43">
        <v>706</v>
      </c>
      <c r="C409" s="53" t="s">
        <v>248</v>
      </c>
      <c r="D409" s="53" t="s">
        <v>1019</v>
      </c>
      <c r="E409" s="53"/>
      <c r="F409" s="87">
        <f>F410</f>
        <v>500</v>
      </c>
    </row>
    <row r="410" spans="1:6" ht="30.75">
      <c r="A410" s="118" t="s">
        <v>1100</v>
      </c>
      <c r="B410" s="43">
        <v>706</v>
      </c>
      <c r="C410" s="53" t="s">
        <v>248</v>
      </c>
      <c r="D410" s="53" t="s">
        <v>1019</v>
      </c>
      <c r="E410" s="53" t="s">
        <v>1099</v>
      </c>
      <c r="F410" s="87">
        <v>500</v>
      </c>
    </row>
    <row r="411" spans="1:6" ht="30.75">
      <c r="A411" s="118" t="s">
        <v>135</v>
      </c>
      <c r="B411" s="43">
        <v>706</v>
      </c>
      <c r="C411" s="53" t="s">
        <v>249</v>
      </c>
      <c r="D411" s="53"/>
      <c r="E411" s="44"/>
      <c r="F411" s="87">
        <f>F412+F427</f>
        <v>61402.3</v>
      </c>
    </row>
    <row r="412" spans="1:6" ht="30.75">
      <c r="A412" s="118" t="s">
        <v>84</v>
      </c>
      <c r="B412" s="43">
        <v>706</v>
      </c>
      <c r="C412" s="53" t="s">
        <v>249</v>
      </c>
      <c r="D412" s="53" t="s">
        <v>954</v>
      </c>
      <c r="E412" s="44"/>
      <c r="F412" s="87">
        <f>F413+F416</f>
        <v>49649.3</v>
      </c>
    </row>
    <row r="413" spans="1:6" ht="46.5">
      <c r="A413" s="118" t="s">
        <v>644</v>
      </c>
      <c r="B413" s="43">
        <v>706</v>
      </c>
      <c r="C413" s="53" t="s">
        <v>249</v>
      </c>
      <c r="D413" s="53" t="s">
        <v>652</v>
      </c>
      <c r="E413" s="53"/>
      <c r="F413" s="87">
        <f>F414</f>
        <v>15854.2</v>
      </c>
    </row>
    <row r="414" spans="1:6" ht="78">
      <c r="A414" s="118" t="s">
        <v>615</v>
      </c>
      <c r="B414" s="43">
        <v>706</v>
      </c>
      <c r="C414" s="53" t="s">
        <v>249</v>
      </c>
      <c r="D414" s="53" t="s">
        <v>941</v>
      </c>
      <c r="E414" s="44"/>
      <c r="F414" s="87">
        <f>F415</f>
        <v>15854.2</v>
      </c>
    </row>
    <row r="415" spans="1:6" ht="30.75">
      <c r="A415" s="118" t="s">
        <v>1094</v>
      </c>
      <c r="B415" s="43">
        <v>706</v>
      </c>
      <c r="C415" s="53" t="s">
        <v>249</v>
      </c>
      <c r="D415" s="53" t="s">
        <v>941</v>
      </c>
      <c r="E415" s="53" t="s">
        <v>1095</v>
      </c>
      <c r="F415" s="87">
        <v>15854.2</v>
      </c>
    </row>
    <row r="416" spans="1:6" ht="46.5">
      <c r="A416" s="118" t="s">
        <v>646</v>
      </c>
      <c r="B416" s="43">
        <v>706</v>
      </c>
      <c r="C416" s="53" t="s">
        <v>249</v>
      </c>
      <c r="D416" s="53" t="s">
        <v>654</v>
      </c>
      <c r="E416" s="53"/>
      <c r="F416" s="87">
        <f>F417+F419+F421+F423+F425</f>
        <v>33795.1</v>
      </c>
    </row>
    <row r="417" spans="1:6" ht="30.75">
      <c r="A417" s="118" t="s">
        <v>1101</v>
      </c>
      <c r="B417" s="43">
        <v>706</v>
      </c>
      <c r="C417" s="53" t="s">
        <v>249</v>
      </c>
      <c r="D417" s="53" t="s">
        <v>950</v>
      </c>
      <c r="E417" s="53"/>
      <c r="F417" s="87">
        <f>F418</f>
        <v>977.6</v>
      </c>
    </row>
    <row r="418" spans="1:6" ht="30.75">
      <c r="A418" s="118" t="s">
        <v>1100</v>
      </c>
      <c r="B418" s="43">
        <v>706</v>
      </c>
      <c r="C418" s="53" t="s">
        <v>249</v>
      </c>
      <c r="D418" s="53" t="s">
        <v>950</v>
      </c>
      <c r="E418" s="53" t="s">
        <v>1099</v>
      </c>
      <c r="F418" s="87">
        <v>977.6</v>
      </c>
    </row>
    <row r="419" spans="1:6" ht="30.75">
      <c r="A419" s="118" t="s">
        <v>591</v>
      </c>
      <c r="B419" s="43">
        <v>706</v>
      </c>
      <c r="C419" s="53" t="s">
        <v>249</v>
      </c>
      <c r="D419" s="53" t="s">
        <v>959</v>
      </c>
      <c r="E419" s="53"/>
      <c r="F419" s="87">
        <f>F420</f>
        <v>256</v>
      </c>
    </row>
    <row r="420" spans="1:6" ht="30.75">
      <c r="A420" s="118" t="s">
        <v>587</v>
      </c>
      <c r="B420" s="43">
        <v>706</v>
      </c>
      <c r="C420" s="53" t="s">
        <v>249</v>
      </c>
      <c r="D420" s="53" t="s">
        <v>959</v>
      </c>
      <c r="E420" s="53" t="s">
        <v>1086</v>
      </c>
      <c r="F420" s="87">
        <v>256</v>
      </c>
    </row>
    <row r="421" spans="1:6" ht="62.25">
      <c r="A421" s="118" t="s">
        <v>616</v>
      </c>
      <c r="B421" s="43">
        <v>706</v>
      </c>
      <c r="C421" s="53" t="s">
        <v>249</v>
      </c>
      <c r="D421" s="53" t="s">
        <v>946</v>
      </c>
      <c r="E421" s="44"/>
      <c r="F421" s="87">
        <f>F422</f>
        <v>7984.8</v>
      </c>
    </row>
    <row r="422" spans="1:6" ht="30.75">
      <c r="A422" s="118" t="s">
        <v>1100</v>
      </c>
      <c r="B422" s="43">
        <v>706</v>
      </c>
      <c r="C422" s="53" t="s">
        <v>249</v>
      </c>
      <c r="D422" s="53" t="s">
        <v>946</v>
      </c>
      <c r="E422" s="53" t="s">
        <v>1099</v>
      </c>
      <c r="F422" s="87">
        <v>7984.8</v>
      </c>
    </row>
    <row r="423" spans="1:6" ht="46.5">
      <c r="A423" s="118" t="s">
        <v>354</v>
      </c>
      <c r="B423" s="43">
        <v>706</v>
      </c>
      <c r="C423" s="53" t="s">
        <v>249</v>
      </c>
      <c r="D423" s="53" t="s">
        <v>947</v>
      </c>
      <c r="E423" s="53"/>
      <c r="F423" s="87">
        <f>F424</f>
        <v>13175.9</v>
      </c>
    </row>
    <row r="424" spans="1:6" ht="30.75">
      <c r="A424" s="118" t="s">
        <v>1100</v>
      </c>
      <c r="B424" s="43">
        <v>706</v>
      </c>
      <c r="C424" s="53" t="s">
        <v>249</v>
      </c>
      <c r="D424" s="53" t="s">
        <v>947</v>
      </c>
      <c r="E424" s="53" t="s">
        <v>1099</v>
      </c>
      <c r="F424" s="87">
        <v>13175.9</v>
      </c>
    </row>
    <row r="425" spans="1:6" ht="30.75">
      <c r="A425" s="118" t="s">
        <v>617</v>
      </c>
      <c r="B425" s="43">
        <v>706</v>
      </c>
      <c r="C425" s="53" t="s">
        <v>249</v>
      </c>
      <c r="D425" s="53" t="s">
        <v>951</v>
      </c>
      <c r="E425" s="53"/>
      <c r="F425" s="87">
        <f>F426</f>
        <v>11400.8</v>
      </c>
    </row>
    <row r="426" spans="1:6" ht="30.75">
      <c r="A426" s="118" t="s">
        <v>1100</v>
      </c>
      <c r="B426" s="43">
        <v>706</v>
      </c>
      <c r="C426" s="53" t="s">
        <v>249</v>
      </c>
      <c r="D426" s="53" t="s">
        <v>951</v>
      </c>
      <c r="E426" s="53" t="s">
        <v>1099</v>
      </c>
      <c r="F426" s="87">
        <v>11400.8</v>
      </c>
    </row>
    <row r="427" spans="1:6" ht="62.25">
      <c r="A427" s="118" t="s">
        <v>715</v>
      </c>
      <c r="B427" s="43">
        <v>706</v>
      </c>
      <c r="C427" s="53" t="s">
        <v>249</v>
      </c>
      <c r="D427" s="53" t="s">
        <v>716</v>
      </c>
      <c r="E427" s="53"/>
      <c r="F427" s="87">
        <f>F428</f>
        <v>11753</v>
      </c>
    </row>
    <row r="428" spans="1:6" s="56" customFormat="1" ht="46.5">
      <c r="A428" s="118" t="s">
        <v>729</v>
      </c>
      <c r="B428" s="43">
        <v>706</v>
      </c>
      <c r="C428" s="53" t="s">
        <v>249</v>
      </c>
      <c r="D428" s="53" t="s">
        <v>730</v>
      </c>
      <c r="E428" s="53"/>
      <c r="F428" s="87">
        <f>F429+F431+F433</f>
        <v>11753</v>
      </c>
    </row>
    <row r="429" spans="1:6" ht="46.5">
      <c r="A429" s="118" t="s">
        <v>352</v>
      </c>
      <c r="B429" s="43">
        <v>706</v>
      </c>
      <c r="C429" s="53" t="s">
        <v>249</v>
      </c>
      <c r="D429" s="53" t="s">
        <v>731</v>
      </c>
      <c r="E429" s="53"/>
      <c r="F429" s="87">
        <f>F430</f>
        <v>2211.08</v>
      </c>
    </row>
    <row r="430" spans="1:6" ht="30.75">
      <c r="A430" s="118" t="s">
        <v>597</v>
      </c>
      <c r="B430" s="43">
        <v>706</v>
      </c>
      <c r="C430" s="53" t="s">
        <v>249</v>
      </c>
      <c r="D430" s="53" t="s">
        <v>731</v>
      </c>
      <c r="E430" s="53" t="s">
        <v>1103</v>
      </c>
      <c r="F430" s="87">
        <v>2211.08</v>
      </c>
    </row>
    <row r="431" spans="1:6" ht="62.25">
      <c r="A431" s="118" t="s">
        <v>618</v>
      </c>
      <c r="B431" s="43">
        <v>706</v>
      </c>
      <c r="C431" s="53" t="s">
        <v>249</v>
      </c>
      <c r="D431" s="53" t="s">
        <v>960</v>
      </c>
      <c r="E431" s="53"/>
      <c r="F431" s="87">
        <f>F432</f>
        <v>9041.92</v>
      </c>
    </row>
    <row r="432" spans="1:6" ht="30.75">
      <c r="A432" s="118" t="s">
        <v>597</v>
      </c>
      <c r="B432" s="43">
        <v>706</v>
      </c>
      <c r="C432" s="53" t="s">
        <v>249</v>
      </c>
      <c r="D432" s="53" t="s">
        <v>960</v>
      </c>
      <c r="E432" s="53" t="s">
        <v>1103</v>
      </c>
      <c r="F432" s="87">
        <v>9041.92</v>
      </c>
    </row>
    <row r="433" spans="1:6" ht="78">
      <c r="A433" s="118" t="s">
        <v>521</v>
      </c>
      <c r="B433" s="43">
        <v>706</v>
      </c>
      <c r="C433" s="53" t="s">
        <v>249</v>
      </c>
      <c r="D433" s="53" t="s">
        <v>732</v>
      </c>
      <c r="E433" s="53"/>
      <c r="F433" s="87">
        <f>F434</f>
        <v>500</v>
      </c>
    </row>
    <row r="434" spans="1:6" ht="30.75">
      <c r="A434" s="118" t="s">
        <v>587</v>
      </c>
      <c r="B434" s="43">
        <v>706</v>
      </c>
      <c r="C434" s="53" t="s">
        <v>249</v>
      </c>
      <c r="D434" s="53" t="s">
        <v>732</v>
      </c>
      <c r="E434" s="53" t="s">
        <v>1086</v>
      </c>
      <c r="F434" s="87">
        <v>500</v>
      </c>
    </row>
    <row r="435" spans="1:6" ht="30.75">
      <c r="A435" s="118" t="s">
        <v>851</v>
      </c>
      <c r="B435" s="43">
        <v>706</v>
      </c>
      <c r="C435" s="53" t="s">
        <v>250</v>
      </c>
      <c r="D435" s="53"/>
      <c r="E435" s="53"/>
      <c r="F435" s="87">
        <f>F436</f>
        <v>21029</v>
      </c>
    </row>
    <row r="436" spans="1:6" ht="30.75">
      <c r="A436" s="118" t="s">
        <v>853</v>
      </c>
      <c r="B436" s="43">
        <v>706</v>
      </c>
      <c r="C436" s="53" t="s">
        <v>852</v>
      </c>
      <c r="D436" s="53"/>
      <c r="E436" s="53"/>
      <c r="F436" s="87">
        <f>F437+F451</f>
        <v>21029</v>
      </c>
    </row>
    <row r="437" spans="1:6" ht="30.75">
      <c r="A437" s="118" t="s">
        <v>661</v>
      </c>
      <c r="B437" s="43">
        <v>706</v>
      </c>
      <c r="C437" s="53" t="s">
        <v>852</v>
      </c>
      <c r="D437" s="53" t="s">
        <v>662</v>
      </c>
      <c r="E437" s="53"/>
      <c r="F437" s="87">
        <f>F438+F443+F448</f>
        <v>19625</v>
      </c>
    </row>
    <row r="438" spans="1:6" ht="30.75">
      <c r="A438" s="118" t="s">
        <v>666</v>
      </c>
      <c r="B438" s="43">
        <v>706</v>
      </c>
      <c r="C438" s="53" t="s">
        <v>852</v>
      </c>
      <c r="D438" s="53" t="s">
        <v>667</v>
      </c>
      <c r="E438" s="53"/>
      <c r="F438" s="87">
        <f>F439+F441</f>
        <v>17120</v>
      </c>
    </row>
    <row r="439" spans="1:6" ht="30.75">
      <c r="A439" s="118" t="s">
        <v>120</v>
      </c>
      <c r="B439" s="43">
        <v>706</v>
      </c>
      <c r="C439" s="53" t="s">
        <v>852</v>
      </c>
      <c r="D439" s="53" t="s">
        <v>668</v>
      </c>
      <c r="E439" s="53"/>
      <c r="F439" s="87">
        <f>F440</f>
        <v>16769</v>
      </c>
    </row>
    <row r="440" spans="1:6" ht="30.75">
      <c r="A440" s="118" t="s">
        <v>1094</v>
      </c>
      <c r="B440" s="43">
        <v>706</v>
      </c>
      <c r="C440" s="53" t="s">
        <v>852</v>
      </c>
      <c r="D440" s="53" t="s">
        <v>668</v>
      </c>
      <c r="E440" s="53" t="s">
        <v>1095</v>
      </c>
      <c r="F440" s="87">
        <v>16769</v>
      </c>
    </row>
    <row r="441" spans="1:6" ht="46.5">
      <c r="A441" s="118" t="s">
        <v>834</v>
      </c>
      <c r="B441" s="43">
        <v>706</v>
      </c>
      <c r="C441" s="53" t="s">
        <v>852</v>
      </c>
      <c r="D441" s="53" t="s">
        <v>400</v>
      </c>
      <c r="E441" s="53"/>
      <c r="F441" s="87">
        <f>F442</f>
        <v>351</v>
      </c>
    </row>
    <row r="442" spans="1:6" ht="30.75">
      <c r="A442" s="118" t="s">
        <v>1094</v>
      </c>
      <c r="B442" s="43">
        <v>706</v>
      </c>
      <c r="C442" s="53" t="s">
        <v>852</v>
      </c>
      <c r="D442" s="53" t="s">
        <v>400</v>
      </c>
      <c r="E442" s="53" t="s">
        <v>1095</v>
      </c>
      <c r="F442" s="87">
        <v>351</v>
      </c>
    </row>
    <row r="443" spans="1:6" ht="46.5">
      <c r="A443" s="118" t="s">
        <v>765</v>
      </c>
      <c r="B443" s="43">
        <v>706</v>
      </c>
      <c r="C443" s="53" t="s">
        <v>852</v>
      </c>
      <c r="D443" s="53" t="s">
        <v>669</v>
      </c>
      <c r="E443" s="53"/>
      <c r="F443" s="87">
        <f>F444</f>
        <v>2355</v>
      </c>
    </row>
    <row r="444" spans="1:6" ht="30.75">
      <c r="A444" s="118" t="s">
        <v>36</v>
      </c>
      <c r="B444" s="43">
        <v>706</v>
      </c>
      <c r="C444" s="53" t="s">
        <v>852</v>
      </c>
      <c r="D444" s="53" t="s">
        <v>670</v>
      </c>
      <c r="E444" s="53"/>
      <c r="F444" s="87">
        <f>F446+F445+F447</f>
        <v>2355</v>
      </c>
    </row>
    <row r="445" spans="1:6" ht="46.5">
      <c r="A445" s="118" t="s">
        <v>1084</v>
      </c>
      <c r="B445" s="43">
        <v>706</v>
      </c>
      <c r="C445" s="53" t="s">
        <v>852</v>
      </c>
      <c r="D445" s="53" t="s">
        <v>670</v>
      </c>
      <c r="E445" s="53" t="s">
        <v>1085</v>
      </c>
      <c r="F445" s="87">
        <v>17.95</v>
      </c>
    </row>
    <row r="446" spans="1:6" ht="30.75">
      <c r="A446" s="118" t="s">
        <v>587</v>
      </c>
      <c r="B446" s="43">
        <v>706</v>
      </c>
      <c r="C446" s="53" t="s">
        <v>852</v>
      </c>
      <c r="D446" s="53" t="s">
        <v>670</v>
      </c>
      <c r="E446" s="53" t="s">
        <v>1086</v>
      </c>
      <c r="F446" s="87">
        <v>552</v>
      </c>
    </row>
    <row r="447" spans="1:6" ht="30.75">
      <c r="A447" s="118" t="s">
        <v>1100</v>
      </c>
      <c r="B447" s="43">
        <v>706</v>
      </c>
      <c r="C447" s="53" t="s">
        <v>852</v>
      </c>
      <c r="D447" s="53" t="s">
        <v>670</v>
      </c>
      <c r="E447" s="53" t="s">
        <v>1099</v>
      </c>
      <c r="F447" s="87">
        <v>1785.05</v>
      </c>
    </row>
    <row r="448" spans="1:6" s="56" customFormat="1" ht="46.5">
      <c r="A448" s="118" t="s">
        <v>188</v>
      </c>
      <c r="B448" s="43">
        <v>706</v>
      </c>
      <c r="C448" s="53" t="s">
        <v>852</v>
      </c>
      <c r="D448" s="53" t="s">
        <v>375</v>
      </c>
      <c r="E448" s="53"/>
      <c r="F448" s="87">
        <f>F449</f>
        <v>150</v>
      </c>
    </row>
    <row r="449" spans="1:6" ht="30.75">
      <c r="A449" s="236" t="s">
        <v>1243</v>
      </c>
      <c r="B449" s="43">
        <v>706</v>
      </c>
      <c r="C449" s="53" t="s">
        <v>852</v>
      </c>
      <c r="D449" s="53" t="s">
        <v>1244</v>
      </c>
      <c r="E449" s="53"/>
      <c r="F449" s="87">
        <f>F450</f>
        <v>150</v>
      </c>
    </row>
    <row r="450" spans="1:6" ht="30.75">
      <c r="A450" s="118" t="s">
        <v>1094</v>
      </c>
      <c r="B450" s="43">
        <v>706</v>
      </c>
      <c r="C450" s="53" t="s">
        <v>852</v>
      </c>
      <c r="D450" s="53" t="s">
        <v>1244</v>
      </c>
      <c r="E450" s="53" t="s">
        <v>1095</v>
      </c>
      <c r="F450" s="87">
        <v>150</v>
      </c>
    </row>
    <row r="451" spans="1:6" ht="62.25">
      <c r="A451" s="118" t="s">
        <v>437</v>
      </c>
      <c r="B451" s="43">
        <v>706</v>
      </c>
      <c r="C451" s="53" t="s">
        <v>852</v>
      </c>
      <c r="D451" s="53" t="s">
        <v>716</v>
      </c>
      <c r="E451" s="53"/>
      <c r="F451" s="87">
        <f>F452</f>
        <v>1404</v>
      </c>
    </row>
    <row r="452" spans="1:6" ht="62.25">
      <c r="A452" s="118" t="s">
        <v>436</v>
      </c>
      <c r="B452" s="43">
        <v>706</v>
      </c>
      <c r="C452" s="53" t="s">
        <v>852</v>
      </c>
      <c r="D452" s="53" t="s">
        <v>722</v>
      </c>
      <c r="E452" s="53"/>
      <c r="F452" s="87">
        <f>F453</f>
        <v>1404</v>
      </c>
    </row>
    <row r="453" spans="1:6" ht="30.75">
      <c r="A453" s="118" t="s">
        <v>1023</v>
      </c>
      <c r="B453" s="43">
        <v>706</v>
      </c>
      <c r="C453" s="53" t="s">
        <v>852</v>
      </c>
      <c r="D453" s="53" t="s">
        <v>1025</v>
      </c>
      <c r="E453" s="53"/>
      <c r="F453" s="87">
        <f>F454</f>
        <v>1404</v>
      </c>
    </row>
    <row r="454" spans="1:6" ht="30.75">
      <c r="A454" s="118" t="s">
        <v>597</v>
      </c>
      <c r="B454" s="43">
        <v>706</v>
      </c>
      <c r="C454" s="53" t="s">
        <v>852</v>
      </c>
      <c r="D454" s="53" t="s">
        <v>1025</v>
      </c>
      <c r="E454" s="53" t="s">
        <v>1103</v>
      </c>
      <c r="F454" s="87">
        <v>1404</v>
      </c>
    </row>
    <row r="455" spans="1:6" ht="30.75">
      <c r="A455" s="118" t="s">
        <v>855</v>
      </c>
      <c r="B455" s="43">
        <v>706</v>
      </c>
      <c r="C455" s="53" t="s">
        <v>854</v>
      </c>
      <c r="D455" s="53"/>
      <c r="E455" s="53"/>
      <c r="F455" s="87">
        <f>F456+F461</f>
        <v>1935</v>
      </c>
    </row>
    <row r="456" spans="1:6" ht="30.75">
      <c r="A456" s="118" t="s">
        <v>33</v>
      </c>
      <c r="B456" s="43">
        <v>706</v>
      </c>
      <c r="C456" s="53" t="s">
        <v>856</v>
      </c>
      <c r="D456" s="53"/>
      <c r="E456" s="53"/>
      <c r="F456" s="87">
        <f>F457</f>
        <v>1230</v>
      </c>
    </row>
    <row r="457" spans="1:6" ht="30.75">
      <c r="A457" s="118" t="s">
        <v>840</v>
      </c>
      <c r="B457" s="43">
        <v>706</v>
      </c>
      <c r="C457" s="53" t="s">
        <v>856</v>
      </c>
      <c r="D457" s="53" t="s">
        <v>683</v>
      </c>
      <c r="E457" s="53"/>
      <c r="F457" s="87">
        <f>F458</f>
        <v>1230</v>
      </c>
    </row>
    <row r="458" spans="1:6" ht="30.75">
      <c r="A458" s="118" t="s">
        <v>917</v>
      </c>
      <c r="B458" s="43">
        <v>706</v>
      </c>
      <c r="C458" s="53" t="s">
        <v>856</v>
      </c>
      <c r="D458" s="53" t="s">
        <v>693</v>
      </c>
      <c r="E458" s="53"/>
      <c r="F458" s="87">
        <f>F459</f>
        <v>1230</v>
      </c>
    </row>
    <row r="459" spans="1:6" ht="30.75">
      <c r="A459" s="118" t="s">
        <v>1091</v>
      </c>
      <c r="B459" s="43">
        <v>706</v>
      </c>
      <c r="C459" s="53" t="s">
        <v>856</v>
      </c>
      <c r="D459" s="53" t="s">
        <v>694</v>
      </c>
      <c r="E459" s="53"/>
      <c r="F459" s="87">
        <f>F460</f>
        <v>1230</v>
      </c>
    </row>
    <row r="460" spans="1:6" ht="30.75">
      <c r="A460" s="118" t="s">
        <v>587</v>
      </c>
      <c r="B460" s="43">
        <v>706</v>
      </c>
      <c r="C460" s="53" t="s">
        <v>856</v>
      </c>
      <c r="D460" s="53" t="s">
        <v>694</v>
      </c>
      <c r="E460" s="53" t="s">
        <v>1086</v>
      </c>
      <c r="F460" s="87">
        <v>1230</v>
      </c>
    </row>
    <row r="461" spans="1:6" ht="30.75">
      <c r="A461" s="118" t="s">
        <v>25</v>
      </c>
      <c r="B461" s="43">
        <v>706</v>
      </c>
      <c r="C461" s="53" t="s">
        <v>857</v>
      </c>
      <c r="D461" s="53"/>
      <c r="E461" s="53"/>
      <c r="F461" s="87">
        <f>F462</f>
        <v>705</v>
      </c>
    </row>
    <row r="462" spans="1:6" ht="30.75">
      <c r="A462" s="118" t="s">
        <v>840</v>
      </c>
      <c r="B462" s="43">
        <v>706</v>
      </c>
      <c r="C462" s="53" t="s">
        <v>857</v>
      </c>
      <c r="D462" s="53" t="s">
        <v>683</v>
      </c>
      <c r="E462" s="53"/>
      <c r="F462" s="87">
        <f>F463</f>
        <v>705</v>
      </c>
    </row>
    <row r="463" spans="1:6" ht="30.75">
      <c r="A463" s="118" t="s">
        <v>695</v>
      </c>
      <c r="B463" s="43">
        <v>706</v>
      </c>
      <c r="C463" s="53" t="s">
        <v>857</v>
      </c>
      <c r="D463" s="53" t="s">
        <v>696</v>
      </c>
      <c r="E463" s="53"/>
      <c r="F463" s="87">
        <f>F464</f>
        <v>705</v>
      </c>
    </row>
    <row r="464" spans="1:6" ht="30.75">
      <c r="A464" s="118" t="s">
        <v>1092</v>
      </c>
      <c r="B464" s="43">
        <v>706</v>
      </c>
      <c r="C464" s="53" t="s">
        <v>857</v>
      </c>
      <c r="D464" s="53" t="s">
        <v>697</v>
      </c>
      <c r="E464" s="53"/>
      <c r="F464" s="87">
        <f>F465</f>
        <v>705</v>
      </c>
    </row>
    <row r="465" spans="1:6" ht="30.75">
      <c r="A465" s="118" t="s">
        <v>587</v>
      </c>
      <c r="B465" s="43">
        <v>706</v>
      </c>
      <c r="C465" s="53" t="s">
        <v>857</v>
      </c>
      <c r="D465" s="53" t="s">
        <v>697</v>
      </c>
      <c r="E465" s="53" t="s">
        <v>1086</v>
      </c>
      <c r="F465" s="87">
        <v>705</v>
      </c>
    </row>
    <row r="466" spans="1:6" ht="30.75">
      <c r="A466" s="118" t="s">
        <v>599</v>
      </c>
      <c r="B466" s="43">
        <v>706</v>
      </c>
      <c r="C466" s="53" t="s">
        <v>858</v>
      </c>
      <c r="D466" s="53"/>
      <c r="E466" s="53"/>
      <c r="F466" s="87">
        <f>F467</f>
        <v>10824.998</v>
      </c>
    </row>
    <row r="467" spans="1:6" ht="30.75">
      <c r="A467" s="118" t="s">
        <v>911</v>
      </c>
      <c r="B467" s="43">
        <v>706</v>
      </c>
      <c r="C467" s="53" t="s">
        <v>376</v>
      </c>
      <c r="D467" s="53"/>
      <c r="E467" s="53"/>
      <c r="F467" s="87">
        <f>F468+F472+F487</f>
        <v>10824.998</v>
      </c>
    </row>
    <row r="468" spans="1:6" ht="30.75">
      <c r="A468" s="118" t="s">
        <v>840</v>
      </c>
      <c r="B468" s="43">
        <v>706</v>
      </c>
      <c r="C468" s="53" t="s">
        <v>376</v>
      </c>
      <c r="D468" s="53" t="s">
        <v>683</v>
      </c>
      <c r="E468" s="53"/>
      <c r="F468" s="87">
        <f>F469</f>
        <v>1900</v>
      </c>
    </row>
    <row r="469" spans="1:6" ht="46.5">
      <c r="A469" s="118" t="s">
        <v>685</v>
      </c>
      <c r="B469" s="43">
        <v>706</v>
      </c>
      <c r="C469" s="53" t="s">
        <v>376</v>
      </c>
      <c r="D469" s="53" t="s">
        <v>684</v>
      </c>
      <c r="E469" s="53"/>
      <c r="F469" s="87">
        <f>F470</f>
        <v>1900</v>
      </c>
    </row>
    <row r="470" spans="1:6" ht="30.75">
      <c r="A470" s="118" t="s">
        <v>910</v>
      </c>
      <c r="B470" s="43">
        <v>706</v>
      </c>
      <c r="C470" s="53" t="s">
        <v>376</v>
      </c>
      <c r="D470" s="53" t="s">
        <v>377</v>
      </c>
      <c r="E470" s="53"/>
      <c r="F470" s="87">
        <f>F471</f>
        <v>1900</v>
      </c>
    </row>
    <row r="471" spans="1:6" ht="30.75">
      <c r="A471" s="118" t="s">
        <v>550</v>
      </c>
      <c r="B471" s="43">
        <v>706</v>
      </c>
      <c r="C471" s="53" t="s">
        <v>376</v>
      </c>
      <c r="D471" s="53" t="s">
        <v>377</v>
      </c>
      <c r="E471" s="53" t="s">
        <v>1098</v>
      </c>
      <c r="F471" s="87">
        <v>1900</v>
      </c>
    </row>
    <row r="472" spans="1:6" ht="62.25">
      <c r="A472" s="118" t="s">
        <v>715</v>
      </c>
      <c r="B472" s="43">
        <v>706</v>
      </c>
      <c r="C472" s="53" t="s">
        <v>376</v>
      </c>
      <c r="D472" s="53" t="s">
        <v>716</v>
      </c>
      <c r="E472" s="198"/>
      <c r="F472" s="87">
        <f>F473+F478+F481+F484</f>
        <v>8824.998</v>
      </c>
    </row>
    <row r="473" spans="1:6" ht="46.5">
      <c r="A473" s="118" t="s">
        <v>919</v>
      </c>
      <c r="B473" s="43">
        <v>706</v>
      </c>
      <c r="C473" s="53" t="s">
        <v>376</v>
      </c>
      <c r="D473" s="53" t="s">
        <v>723</v>
      </c>
      <c r="E473" s="198"/>
      <c r="F473" s="87">
        <f>F476+F474</f>
        <v>7847.998</v>
      </c>
    </row>
    <row r="474" spans="1:6" ht="30.75">
      <c r="A474" s="118" t="s">
        <v>576</v>
      </c>
      <c r="B474" s="43">
        <v>706</v>
      </c>
      <c r="C474" s="53" t="s">
        <v>376</v>
      </c>
      <c r="D474" s="53" t="s">
        <v>575</v>
      </c>
      <c r="E474" s="198"/>
      <c r="F474" s="87">
        <f>F475</f>
        <v>4122.998</v>
      </c>
    </row>
    <row r="475" spans="1:6" ht="30.75">
      <c r="A475" s="118" t="s">
        <v>550</v>
      </c>
      <c r="B475" s="43">
        <v>706</v>
      </c>
      <c r="C475" s="53" t="s">
        <v>376</v>
      </c>
      <c r="D475" s="53" t="s">
        <v>575</v>
      </c>
      <c r="E475" s="198" t="s">
        <v>1098</v>
      </c>
      <c r="F475" s="87">
        <v>4122.998</v>
      </c>
    </row>
    <row r="476" spans="1:6" ht="30.75">
      <c r="A476" s="118" t="s">
        <v>910</v>
      </c>
      <c r="B476" s="43">
        <v>706</v>
      </c>
      <c r="C476" s="53" t="s">
        <v>376</v>
      </c>
      <c r="D476" s="53" t="s">
        <v>378</v>
      </c>
      <c r="E476" s="198"/>
      <c r="F476" s="87">
        <f>F477</f>
        <v>3725</v>
      </c>
    </row>
    <row r="477" spans="1:6" ht="30.75">
      <c r="A477" s="118" t="s">
        <v>550</v>
      </c>
      <c r="B477" s="43">
        <v>706</v>
      </c>
      <c r="C477" s="53" t="s">
        <v>376</v>
      </c>
      <c r="D477" s="53" t="s">
        <v>378</v>
      </c>
      <c r="E477" s="198" t="s">
        <v>1098</v>
      </c>
      <c r="F477" s="87">
        <v>3725</v>
      </c>
    </row>
    <row r="478" spans="1:6" ht="30.75">
      <c r="A478" s="118" t="s">
        <v>727</v>
      </c>
      <c r="B478" s="43">
        <v>706</v>
      </c>
      <c r="C478" s="53" t="s">
        <v>376</v>
      </c>
      <c r="D478" s="53" t="s">
        <v>728</v>
      </c>
      <c r="E478" s="198"/>
      <c r="F478" s="87">
        <f>F479</f>
        <v>558</v>
      </c>
    </row>
    <row r="479" spans="1:6" ht="30.75">
      <c r="A479" s="118" t="s">
        <v>910</v>
      </c>
      <c r="B479" s="43">
        <v>706</v>
      </c>
      <c r="C479" s="53" t="s">
        <v>376</v>
      </c>
      <c r="D479" s="53" t="s">
        <v>379</v>
      </c>
      <c r="E479" s="198"/>
      <c r="F479" s="87">
        <f>F480</f>
        <v>558</v>
      </c>
    </row>
    <row r="480" spans="1:6" ht="30.75">
      <c r="A480" s="118" t="s">
        <v>550</v>
      </c>
      <c r="B480" s="43">
        <v>706</v>
      </c>
      <c r="C480" s="53" t="s">
        <v>376</v>
      </c>
      <c r="D480" s="53" t="s">
        <v>379</v>
      </c>
      <c r="E480" s="198" t="s">
        <v>1098</v>
      </c>
      <c r="F480" s="87">
        <v>558</v>
      </c>
    </row>
    <row r="481" spans="1:6" ht="30.75">
      <c r="A481" s="118" t="s">
        <v>756</v>
      </c>
      <c r="B481" s="43">
        <v>706</v>
      </c>
      <c r="C481" s="53" t="s">
        <v>376</v>
      </c>
      <c r="D481" s="53" t="s">
        <v>757</v>
      </c>
      <c r="E481" s="198"/>
      <c r="F481" s="87">
        <f>F482</f>
        <v>272</v>
      </c>
    </row>
    <row r="482" spans="1:6" ht="30.75">
      <c r="A482" s="118" t="s">
        <v>910</v>
      </c>
      <c r="B482" s="43">
        <v>706</v>
      </c>
      <c r="C482" s="53" t="s">
        <v>376</v>
      </c>
      <c r="D482" s="53" t="s">
        <v>380</v>
      </c>
      <c r="E482" s="198"/>
      <c r="F482" s="87">
        <f>F483</f>
        <v>272</v>
      </c>
    </row>
    <row r="483" spans="1:6" ht="30.75">
      <c r="A483" s="118" t="s">
        <v>550</v>
      </c>
      <c r="B483" s="43">
        <v>706</v>
      </c>
      <c r="C483" s="53" t="s">
        <v>376</v>
      </c>
      <c r="D483" s="53" t="s">
        <v>380</v>
      </c>
      <c r="E483" s="198" t="s">
        <v>1098</v>
      </c>
      <c r="F483" s="87">
        <v>272</v>
      </c>
    </row>
    <row r="484" spans="1:6" ht="30.75">
      <c r="A484" s="118" t="s">
        <v>758</v>
      </c>
      <c r="B484" s="43">
        <v>706</v>
      </c>
      <c r="C484" s="53" t="s">
        <v>376</v>
      </c>
      <c r="D484" s="53" t="s">
        <v>762</v>
      </c>
      <c r="E484" s="53"/>
      <c r="F484" s="87">
        <f>F485</f>
        <v>147</v>
      </c>
    </row>
    <row r="485" spans="1:6" ht="30.75">
      <c r="A485" s="118" t="s">
        <v>910</v>
      </c>
      <c r="B485" s="43">
        <v>706</v>
      </c>
      <c r="C485" s="53" t="s">
        <v>376</v>
      </c>
      <c r="D485" s="53" t="s">
        <v>1182</v>
      </c>
      <c r="E485" s="53"/>
      <c r="F485" s="87">
        <f>F486</f>
        <v>147</v>
      </c>
    </row>
    <row r="486" spans="1:6" ht="30.75">
      <c r="A486" s="118" t="s">
        <v>550</v>
      </c>
      <c r="B486" s="43">
        <v>706</v>
      </c>
      <c r="C486" s="53" t="s">
        <v>376</v>
      </c>
      <c r="D486" s="53" t="s">
        <v>1182</v>
      </c>
      <c r="E486" s="53" t="s">
        <v>1098</v>
      </c>
      <c r="F486" s="87">
        <v>147</v>
      </c>
    </row>
    <row r="487" spans="1:6" ht="30.75">
      <c r="A487" s="118" t="s">
        <v>841</v>
      </c>
      <c r="B487" s="43">
        <v>706</v>
      </c>
      <c r="C487" s="53" t="s">
        <v>376</v>
      </c>
      <c r="D487" s="53" t="s">
        <v>733</v>
      </c>
      <c r="E487" s="198"/>
      <c r="F487" s="87">
        <f>F488</f>
        <v>100</v>
      </c>
    </row>
    <row r="488" spans="1:6" ht="30.75">
      <c r="A488" s="118" t="s">
        <v>734</v>
      </c>
      <c r="B488" s="43">
        <v>706</v>
      </c>
      <c r="C488" s="53" t="s">
        <v>376</v>
      </c>
      <c r="D488" s="53" t="s">
        <v>735</v>
      </c>
      <c r="E488" s="198"/>
      <c r="F488" s="87">
        <f>F489</f>
        <v>100</v>
      </c>
    </row>
    <row r="489" spans="1:6" ht="30.75">
      <c r="A489" s="118" t="s">
        <v>910</v>
      </c>
      <c r="B489" s="43">
        <v>706</v>
      </c>
      <c r="C489" s="53" t="s">
        <v>376</v>
      </c>
      <c r="D489" s="53" t="s">
        <v>381</v>
      </c>
      <c r="E489" s="198"/>
      <c r="F489" s="87">
        <f>F490</f>
        <v>100</v>
      </c>
    </row>
    <row r="490" spans="1:6" ht="30.75">
      <c r="A490" s="118" t="s">
        <v>550</v>
      </c>
      <c r="B490" s="43">
        <v>706</v>
      </c>
      <c r="C490" s="53" t="s">
        <v>376</v>
      </c>
      <c r="D490" s="53" t="s">
        <v>381</v>
      </c>
      <c r="E490" s="198" t="s">
        <v>1098</v>
      </c>
      <c r="F490" s="87">
        <v>100</v>
      </c>
    </row>
    <row r="491" spans="1:6" ht="30.75">
      <c r="A491" s="181" t="s">
        <v>849</v>
      </c>
      <c r="B491" s="50">
        <v>792</v>
      </c>
      <c r="C491" s="57"/>
      <c r="D491" s="57"/>
      <c r="E491" s="57"/>
      <c r="F491" s="183">
        <f>F492+F504</f>
        <v>63980.1</v>
      </c>
    </row>
    <row r="492" spans="1:6" ht="30.75">
      <c r="A492" s="118" t="s">
        <v>225</v>
      </c>
      <c r="B492" s="43">
        <v>792</v>
      </c>
      <c r="C492" s="53" t="s">
        <v>17</v>
      </c>
      <c r="D492" s="53"/>
      <c r="E492" s="53"/>
      <c r="F492" s="87">
        <f>F493+F499</f>
        <v>12116</v>
      </c>
    </row>
    <row r="493" spans="1:6" ht="46.5">
      <c r="A493" s="118" t="s">
        <v>85</v>
      </c>
      <c r="B493" s="43">
        <v>706</v>
      </c>
      <c r="C493" s="53" t="s">
        <v>226</v>
      </c>
      <c r="D493" s="53" t="s">
        <v>655</v>
      </c>
      <c r="E493" s="53"/>
      <c r="F493" s="87">
        <f>F494</f>
        <v>12096</v>
      </c>
    </row>
    <row r="494" spans="1:6" ht="62.25">
      <c r="A494" s="118" t="s">
        <v>656</v>
      </c>
      <c r="B494" s="43">
        <v>706</v>
      </c>
      <c r="C494" s="53" t="s">
        <v>226</v>
      </c>
      <c r="D494" s="53" t="s">
        <v>658</v>
      </c>
      <c r="E494" s="53"/>
      <c r="F494" s="87">
        <f>F495</f>
        <v>12096</v>
      </c>
    </row>
    <row r="495" spans="1:6" ht="30.75">
      <c r="A495" s="118" t="s">
        <v>586</v>
      </c>
      <c r="B495" s="43">
        <v>706</v>
      </c>
      <c r="C495" s="53" t="s">
        <v>226</v>
      </c>
      <c r="D495" s="53" t="s">
        <v>1037</v>
      </c>
      <c r="E495" s="53"/>
      <c r="F495" s="87">
        <f>F496+F497+F498</f>
        <v>12096</v>
      </c>
    </row>
    <row r="496" spans="1:6" ht="46.5">
      <c r="A496" s="118" t="s">
        <v>1084</v>
      </c>
      <c r="B496" s="43">
        <v>706</v>
      </c>
      <c r="C496" s="53" t="s">
        <v>226</v>
      </c>
      <c r="D496" s="53" t="s">
        <v>1037</v>
      </c>
      <c r="E496" s="53" t="s">
        <v>1085</v>
      </c>
      <c r="F496" s="87">
        <v>10717</v>
      </c>
    </row>
    <row r="497" spans="1:6" ht="30.75">
      <c r="A497" s="118" t="s">
        <v>587</v>
      </c>
      <c r="B497" s="43">
        <v>706</v>
      </c>
      <c r="C497" s="53" t="s">
        <v>226</v>
      </c>
      <c r="D497" s="53" t="s">
        <v>1037</v>
      </c>
      <c r="E497" s="53" t="s">
        <v>1086</v>
      </c>
      <c r="F497" s="87">
        <v>1374</v>
      </c>
    </row>
    <row r="498" spans="1:6" ht="30.75">
      <c r="A498" s="118" t="s">
        <v>1087</v>
      </c>
      <c r="B498" s="43">
        <v>706</v>
      </c>
      <c r="C498" s="53" t="s">
        <v>226</v>
      </c>
      <c r="D498" s="53" t="s">
        <v>1037</v>
      </c>
      <c r="E498" s="53" t="s">
        <v>1088</v>
      </c>
      <c r="F498" s="87">
        <v>5</v>
      </c>
    </row>
    <row r="499" spans="1:6" ht="30.75">
      <c r="A499" s="118" t="s">
        <v>82</v>
      </c>
      <c r="B499" s="43">
        <v>706</v>
      </c>
      <c r="C499" s="53" t="s">
        <v>847</v>
      </c>
      <c r="D499" s="53"/>
      <c r="E499" s="53"/>
      <c r="F499" s="87">
        <f>F500</f>
        <v>20</v>
      </c>
    </row>
    <row r="500" spans="1:6" ht="30.75">
      <c r="A500" s="118" t="s">
        <v>842</v>
      </c>
      <c r="B500" s="43">
        <v>706</v>
      </c>
      <c r="C500" s="53" t="s">
        <v>847</v>
      </c>
      <c r="D500" s="53" t="s">
        <v>698</v>
      </c>
      <c r="E500" s="53"/>
      <c r="F500" s="87">
        <f>F501</f>
        <v>20</v>
      </c>
    </row>
    <row r="501" spans="1:6" ht="30.75">
      <c r="A501" s="118" t="s">
        <v>699</v>
      </c>
      <c r="B501" s="43">
        <v>706</v>
      </c>
      <c r="C501" s="53" t="s">
        <v>847</v>
      </c>
      <c r="D501" s="53" t="s">
        <v>700</v>
      </c>
      <c r="E501" s="53"/>
      <c r="F501" s="87">
        <f>F502</f>
        <v>20</v>
      </c>
    </row>
    <row r="502" spans="1:6" ht="46.5">
      <c r="A502" s="118" t="s">
        <v>912</v>
      </c>
      <c r="B502" s="43">
        <v>706</v>
      </c>
      <c r="C502" s="53" t="s">
        <v>847</v>
      </c>
      <c r="D502" s="53" t="s">
        <v>382</v>
      </c>
      <c r="E502" s="53"/>
      <c r="F502" s="87">
        <f>F503</f>
        <v>20</v>
      </c>
    </row>
    <row r="503" spans="1:6" ht="21.75" customHeight="1">
      <c r="A503" s="118" t="s">
        <v>1100</v>
      </c>
      <c r="B503" s="43">
        <v>706</v>
      </c>
      <c r="C503" s="53" t="s">
        <v>847</v>
      </c>
      <c r="D503" s="53" t="s">
        <v>382</v>
      </c>
      <c r="E503" s="53" t="s">
        <v>1099</v>
      </c>
      <c r="F503" s="87">
        <v>20</v>
      </c>
    </row>
    <row r="504" spans="1:6" ht="30.75">
      <c r="A504" s="118" t="s">
        <v>599</v>
      </c>
      <c r="B504" s="43">
        <v>792</v>
      </c>
      <c r="C504" s="53" t="s">
        <v>858</v>
      </c>
      <c r="D504" s="53"/>
      <c r="E504" s="53"/>
      <c r="F504" s="87">
        <f>F505</f>
        <v>51864.1</v>
      </c>
    </row>
    <row r="505" spans="1:6" ht="30.75">
      <c r="A505" s="118" t="s">
        <v>600</v>
      </c>
      <c r="B505" s="43">
        <v>792</v>
      </c>
      <c r="C505" s="53" t="s">
        <v>871</v>
      </c>
      <c r="D505" s="53"/>
      <c r="E505" s="53"/>
      <c r="F505" s="87">
        <f>F506</f>
        <v>51864.1</v>
      </c>
    </row>
    <row r="506" spans="1:6" ht="46.5">
      <c r="A506" s="118" t="s">
        <v>85</v>
      </c>
      <c r="B506" s="43">
        <v>792</v>
      </c>
      <c r="C506" s="53" t="s">
        <v>871</v>
      </c>
      <c r="D506" s="53" t="s">
        <v>655</v>
      </c>
      <c r="E506" s="53"/>
      <c r="F506" s="87">
        <f>F507</f>
        <v>51864.1</v>
      </c>
    </row>
    <row r="507" spans="1:6" ht="62.25">
      <c r="A507" s="118" t="s">
        <v>657</v>
      </c>
      <c r="B507" s="43">
        <v>792</v>
      </c>
      <c r="C507" s="53" t="s">
        <v>871</v>
      </c>
      <c r="D507" s="53" t="s">
        <v>660</v>
      </c>
      <c r="E507" s="53"/>
      <c r="F507" s="87">
        <f>F508</f>
        <v>51864.1</v>
      </c>
    </row>
    <row r="508" spans="1:6" ht="19.5" customHeight="1">
      <c r="A508" s="118" t="s">
        <v>1140</v>
      </c>
      <c r="B508" s="43">
        <v>792</v>
      </c>
      <c r="C508" s="53" t="s">
        <v>871</v>
      </c>
      <c r="D508" s="53" t="s">
        <v>1038</v>
      </c>
      <c r="E508" s="53"/>
      <c r="F508" s="87">
        <f>F509</f>
        <v>51864.1</v>
      </c>
    </row>
    <row r="509" spans="1:6" ht="19.5" customHeight="1">
      <c r="A509" s="118" t="s">
        <v>550</v>
      </c>
      <c r="B509" s="43">
        <v>792</v>
      </c>
      <c r="C509" s="53" t="s">
        <v>871</v>
      </c>
      <c r="D509" s="53" t="s">
        <v>1038</v>
      </c>
      <c r="E509" s="53" t="s">
        <v>1098</v>
      </c>
      <c r="F509" s="87">
        <v>51864.1</v>
      </c>
    </row>
    <row r="510" spans="1:6" ht="15">
      <c r="A510" s="181" t="s">
        <v>28</v>
      </c>
      <c r="B510" s="43"/>
      <c r="C510" s="73"/>
      <c r="D510" s="57"/>
      <c r="E510" s="73"/>
      <c r="F510" s="183">
        <f>F491+F13</f>
        <v>1457442.4230000002</v>
      </c>
    </row>
    <row r="511" spans="1:6" s="56" customFormat="1" ht="15">
      <c r="A511" s="159"/>
      <c r="C511" s="88"/>
      <c r="D511" s="88"/>
      <c r="E511" s="88"/>
      <c r="F511" s="89"/>
    </row>
    <row r="512" spans="1:6" s="85" customFormat="1" ht="15">
      <c r="A512" s="240" t="s">
        <v>1284</v>
      </c>
      <c r="B512" s="240"/>
      <c r="C512" s="240"/>
      <c r="D512" s="240"/>
      <c r="E512" s="240"/>
      <c r="F512" s="240"/>
    </row>
    <row r="513" spans="3:7" ht="15">
      <c r="C513" s="90"/>
      <c r="D513" s="90"/>
      <c r="E513" s="90"/>
      <c r="F513" s="91"/>
      <c r="G513" s="92"/>
    </row>
    <row r="514" spans="3:6" ht="15">
      <c r="C514" s="55"/>
      <c r="D514" s="55"/>
      <c r="E514" s="55"/>
      <c r="F514" s="92"/>
    </row>
    <row r="515" spans="3:6" ht="15">
      <c r="C515" s="55"/>
      <c r="D515" s="55"/>
      <c r="E515" s="55"/>
      <c r="F515" s="55"/>
    </row>
    <row r="516" spans="3:6" ht="15">
      <c r="C516" s="55"/>
      <c r="D516" s="55"/>
      <c r="E516" s="55"/>
      <c r="F516" s="55"/>
    </row>
    <row r="517" spans="3:6" ht="15">
      <c r="C517" s="55"/>
      <c r="D517" s="55"/>
      <c r="E517" s="55"/>
      <c r="F517" s="55"/>
    </row>
    <row r="518" spans="3:6" ht="15">
      <c r="C518" s="55"/>
      <c r="D518" s="55"/>
      <c r="E518" s="55"/>
      <c r="F518" s="55"/>
    </row>
    <row r="519" spans="3:6" ht="15">
      <c r="C519" s="55"/>
      <c r="D519" s="55"/>
      <c r="E519" s="55"/>
      <c r="F519" s="55"/>
    </row>
    <row r="520" spans="3:6" ht="15">
      <c r="C520" s="55"/>
      <c r="D520" s="55"/>
      <c r="E520" s="55"/>
      <c r="F520" s="55"/>
    </row>
    <row r="521" spans="3:6" ht="15">
      <c r="C521" s="55"/>
      <c r="D521" s="55"/>
      <c r="E521" s="55"/>
      <c r="F521" s="55"/>
    </row>
    <row r="522" spans="3:6" ht="15">
      <c r="C522" s="55"/>
      <c r="D522" s="55"/>
      <c r="E522" s="55"/>
      <c r="F522" s="55"/>
    </row>
    <row r="523" spans="3:6" ht="15">
      <c r="C523" s="55"/>
      <c r="D523" s="55"/>
      <c r="E523" s="55"/>
      <c r="F523" s="55"/>
    </row>
    <row r="524" spans="3:6" ht="15">
      <c r="C524" s="90"/>
      <c r="D524" s="90"/>
      <c r="E524" s="90"/>
      <c r="F524" s="68"/>
    </row>
    <row r="525" spans="3:6" ht="15">
      <c r="C525" s="90"/>
      <c r="D525" s="90"/>
      <c r="E525" s="90"/>
      <c r="F525" s="91"/>
    </row>
    <row r="526" spans="3:6" ht="15">
      <c r="C526" s="90"/>
      <c r="D526" s="90"/>
      <c r="E526" s="90"/>
      <c r="F526" s="91"/>
    </row>
    <row r="527" spans="3:6" ht="15">
      <c r="C527" s="90"/>
      <c r="D527" s="90"/>
      <c r="E527" s="90"/>
      <c r="F527" s="91"/>
    </row>
    <row r="528" spans="3:6" ht="15">
      <c r="C528" s="90"/>
      <c r="D528" s="90"/>
      <c r="E528" s="90"/>
      <c r="F528" s="91"/>
    </row>
    <row r="529" spans="3:6" ht="15">
      <c r="C529" s="90"/>
      <c r="D529" s="90"/>
      <c r="E529" s="90"/>
      <c r="F529" s="93"/>
    </row>
    <row r="530" spans="3:6" ht="15">
      <c r="C530" s="90"/>
      <c r="D530" s="90"/>
      <c r="E530" s="90"/>
      <c r="F530" s="91"/>
    </row>
    <row r="531" spans="3:6" ht="15">
      <c r="C531" s="90"/>
      <c r="D531" s="90"/>
      <c r="E531" s="90"/>
      <c r="F531" s="91"/>
    </row>
    <row r="532" spans="3:6" ht="15">
      <c r="C532" s="90"/>
      <c r="D532" s="90"/>
      <c r="E532" s="90"/>
      <c r="F532" s="91"/>
    </row>
    <row r="533" spans="3:6" ht="15">
      <c r="C533" s="90"/>
      <c r="D533" s="90"/>
      <c r="E533" s="90"/>
      <c r="F533" s="91"/>
    </row>
    <row r="534" spans="3:6" ht="15">
      <c r="C534" s="90"/>
      <c r="D534" s="90"/>
      <c r="E534" s="90"/>
      <c r="F534" s="91"/>
    </row>
    <row r="535" spans="3:6" ht="15">
      <c r="C535" s="90"/>
      <c r="D535" s="90"/>
      <c r="E535" s="90"/>
      <c r="F535" s="91"/>
    </row>
    <row r="536" spans="3:6" ht="15">
      <c r="C536" s="90"/>
      <c r="D536" s="90"/>
      <c r="E536" s="90"/>
      <c r="F536" s="91"/>
    </row>
    <row r="537" spans="3:6" ht="15">
      <c r="C537" s="90"/>
      <c r="D537" s="90"/>
      <c r="E537" s="90"/>
      <c r="F537" s="91"/>
    </row>
    <row r="538" spans="3:6" ht="15">
      <c r="C538" s="90"/>
      <c r="D538" s="90"/>
      <c r="E538" s="90"/>
      <c r="F538" s="91"/>
    </row>
    <row r="539" spans="3:6" ht="15">
      <c r="C539" s="90"/>
      <c r="D539" s="90"/>
      <c r="E539" s="90"/>
      <c r="F539" s="91"/>
    </row>
    <row r="540" spans="3:6" ht="15">
      <c r="C540" s="90"/>
      <c r="D540" s="90"/>
      <c r="E540" s="90"/>
      <c r="F540" s="91"/>
    </row>
    <row r="541" spans="3:6" ht="15">
      <c r="C541" s="90"/>
      <c r="D541" s="90"/>
      <c r="E541" s="90"/>
      <c r="F541" s="91"/>
    </row>
    <row r="542" spans="3:6" ht="15">
      <c r="C542" s="90"/>
      <c r="D542" s="90"/>
      <c r="E542" s="90"/>
      <c r="F542" s="91"/>
    </row>
    <row r="543" spans="3:6" ht="15">
      <c r="C543" s="90"/>
      <c r="D543" s="90"/>
      <c r="E543" s="90"/>
      <c r="F543" s="91"/>
    </row>
    <row r="544" spans="3:6" ht="15">
      <c r="C544" s="90"/>
      <c r="D544" s="90"/>
      <c r="E544" s="90"/>
      <c r="F544" s="91"/>
    </row>
    <row r="545" spans="3:6" ht="15">
      <c r="C545" s="90"/>
      <c r="D545" s="90"/>
      <c r="E545" s="90"/>
      <c r="F545" s="91"/>
    </row>
    <row r="546" spans="3:6" ht="15">
      <c r="C546" s="90"/>
      <c r="D546" s="90"/>
      <c r="E546" s="90"/>
      <c r="F546" s="91"/>
    </row>
    <row r="547" spans="3:6" ht="15">
      <c r="C547" s="90"/>
      <c r="D547" s="90"/>
      <c r="E547" s="90"/>
      <c r="F547" s="91"/>
    </row>
    <row r="548" spans="3:6" ht="15">
      <c r="C548" s="90"/>
      <c r="D548" s="90"/>
      <c r="E548" s="90"/>
      <c r="F548" s="91"/>
    </row>
    <row r="549" spans="3:6" ht="15">
      <c r="C549" s="90"/>
      <c r="D549" s="90"/>
      <c r="E549" s="90"/>
      <c r="F549" s="91"/>
    </row>
    <row r="550" spans="3:6" ht="15">
      <c r="C550" s="90"/>
      <c r="D550" s="90"/>
      <c r="E550" s="90"/>
      <c r="F550" s="91"/>
    </row>
    <row r="551" spans="3:6" ht="15">
      <c r="C551" s="90"/>
      <c r="D551" s="90"/>
      <c r="E551" s="90"/>
      <c r="F551" s="91"/>
    </row>
    <row r="552" spans="3:6" ht="15">
      <c r="C552" s="90"/>
      <c r="D552" s="90"/>
      <c r="E552" s="90"/>
      <c r="F552" s="91"/>
    </row>
    <row r="553" spans="3:6" ht="15">
      <c r="C553" s="90"/>
      <c r="D553" s="90"/>
      <c r="E553" s="90"/>
      <c r="F553" s="91"/>
    </row>
    <row r="554" spans="3:6" ht="15">
      <c r="C554" s="90"/>
      <c r="D554" s="90"/>
      <c r="E554" s="90"/>
      <c r="F554" s="91"/>
    </row>
    <row r="555" spans="3:6" ht="15">
      <c r="C555" s="90"/>
      <c r="D555" s="90"/>
      <c r="E555" s="90"/>
      <c r="F555" s="91"/>
    </row>
    <row r="556" spans="3:6" ht="15">
      <c r="C556" s="90"/>
      <c r="D556" s="90"/>
      <c r="E556" s="90"/>
      <c r="F556" s="91"/>
    </row>
    <row r="557" spans="3:6" ht="15">
      <c r="C557" s="90"/>
      <c r="D557" s="90"/>
      <c r="E557" s="90"/>
      <c r="F557" s="91"/>
    </row>
    <row r="558" spans="3:6" ht="15">
      <c r="C558" s="90"/>
      <c r="D558" s="90"/>
      <c r="E558" s="90"/>
      <c r="F558" s="91"/>
    </row>
    <row r="559" spans="3:6" ht="15">
      <c r="C559" s="90"/>
      <c r="D559" s="90"/>
      <c r="E559" s="90"/>
      <c r="F559" s="91"/>
    </row>
    <row r="560" ht="15">
      <c r="F560" s="91"/>
    </row>
    <row r="561" spans="3:6" ht="15">
      <c r="C561" s="55"/>
      <c r="D561" s="55"/>
      <c r="E561" s="55"/>
      <c r="F561" s="91"/>
    </row>
    <row r="562" spans="3:6" ht="15">
      <c r="C562" s="55"/>
      <c r="D562" s="55"/>
      <c r="E562" s="55"/>
      <c r="F562" s="91"/>
    </row>
    <row r="563" spans="3:6" ht="15">
      <c r="C563" s="55"/>
      <c r="D563" s="55"/>
      <c r="E563" s="55"/>
      <c r="F563" s="91"/>
    </row>
    <row r="564" spans="3:6" ht="15">
      <c r="C564" s="55"/>
      <c r="D564" s="55"/>
      <c r="E564" s="55"/>
      <c r="F564" s="91"/>
    </row>
    <row r="565" spans="3:6" ht="15">
      <c r="C565" s="55"/>
      <c r="D565" s="55"/>
      <c r="E565" s="55"/>
      <c r="F565" s="91"/>
    </row>
    <row r="566" spans="3:6" ht="15">
      <c r="C566" s="55"/>
      <c r="D566" s="55"/>
      <c r="E566" s="55"/>
      <c r="F566" s="91"/>
    </row>
    <row r="567" spans="3:6" ht="15">
      <c r="C567" s="55"/>
      <c r="D567" s="55"/>
      <c r="E567" s="55"/>
      <c r="F567" s="91"/>
    </row>
    <row r="568" spans="3:6" ht="15">
      <c r="C568" s="55"/>
      <c r="D568" s="55"/>
      <c r="E568" s="55"/>
      <c r="F568" s="91"/>
    </row>
    <row r="569" spans="3:6" ht="15">
      <c r="C569" s="55"/>
      <c r="D569" s="55"/>
      <c r="E569" s="55"/>
      <c r="F569" s="91"/>
    </row>
    <row r="570" spans="3:6" ht="15">
      <c r="C570" s="55"/>
      <c r="D570" s="55"/>
      <c r="E570" s="55"/>
      <c r="F570" s="91"/>
    </row>
    <row r="571" spans="3:6" ht="15">
      <c r="C571" s="55"/>
      <c r="D571" s="55"/>
      <c r="E571" s="55"/>
      <c r="F571" s="91"/>
    </row>
    <row r="572" spans="3:6" ht="15">
      <c r="C572" s="55"/>
      <c r="D572" s="55"/>
      <c r="E572" s="55"/>
      <c r="F572" s="91"/>
    </row>
    <row r="573" spans="3:6" ht="15">
      <c r="C573" s="55"/>
      <c r="D573" s="55"/>
      <c r="E573" s="55"/>
      <c r="F573" s="91"/>
    </row>
    <row r="574" spans="3:6" ht="15">
      <c r="C574" s="55"/>
      <c r="D574" s="55"/>
      <c r="E574" s="55"/>
      <c r="F574" s="91"/>
    </row>
    <row r="575" spans="3:6" ht="15">
      <c r="C575" s="55"/>
      <c r="D575" s="55"/>
      <c r="E575" s="55"/>
      <c r="F575" s="91"/>
    </row>
    <row r="576" spans="3:6" ht="15">
      <c r="C576" s="55"/>
      <c r="D576" s="55"/>
      <c r="E576" s="55"/>
      <c r="F576" s="91"/>
    </row>
    <row r="577" spans="3:6" ht="15">
      <c r="C577" s="55"/>
      <c r="D577" s="55"/>
      <c r="E577" s="55"/>
      <c r="F577" s="91"/>
    </row>
    <row r="578" spans="3:6" ht="15">
      <c r="C578" s="55"/>
      <c r="D578" s="55"/>
      <c r="E578" s="55"/>
      <c r="F578" s="91"/>
    </row>
    <row r="579" spans="3:6" ht="15">
      <c r="C579" s="55"/>
      <c r="D579" s="55"/>
      <c r="E579" s="55"/>
      <c r="F579" s="91"/>
    </row>
    <row r="580" spans="3:6" ht="15">
      <c r="C580" s="55"/>
      <c r="D580" s="55"/>
      <c r="E580" s="55"/>
      <c r="F580" s="91"/>
    </row>
    <row r="581" spans="3:6" ht="15">
      <c r="C581" s="55"/>
      <c r="D581" s="55"/>
      <c r="E581" s="55"/>
      <c r="F581" s="91"/>
    </row>
    <row r="582" spans="3:6" ht="15">
      <c r="C582" s="55"/>
      <c r="D582" s="55"/>
      <c r="E582" s="55"/>
      <c r="F582" s="91"/>
    </row>
    <row r="583" spans="3:6" ht="15">
      <c r="C583" s="55"/>
      <c r="D583" s="55"/>
      <c r="E583" s="55"/>
      <c r="F583" s="91"/>
    </row>
    <row r="584" spans="3:6" ht="15">
      <c r="C584" s="55"/>
      <c r="D584" s="55"/>
      <c r="E584" s="55"/>
      <c r="F584" s="91"/>
    </row>
    <row r="585" spans="3:6" ht="15">
      <c r="C585" s="55"/>
      <c r="D585" s="55"/>
      <c r="E585" s="55"/>
      <c r="F585" s="91"/>
    </row>
    <row r="586" spans="3:6" ht="15">
      <c r="C586" s="55"/>
      <c r="D586" s="55"/>
      <c r="E586" s="55"/>
      <c r="F586" s="91"/>
    </row>
    <row r="587" spans="3:6" ht="15">
      <c r="C587" s="55"/>
      <c r="D587" s="55"/>
      <c r="E587" s="55"/>
      <c r="F587" s="91"/>
    </row>
    <row r="588" spans="3:6" ht="15">
      <c r="C588" s="55"/>
      <c r="D588" s="55"/>
      <c r="E588" s="55"/>
      <c r="F588" s="91"/>
    </row>
    <row r="589" spans="3:6" ht="15">
      <c r="C589" s="55"/>
      <c r="D589" s="55"/>
      <c r="E589" s="55"/>
      <c r="F589" s="91"/>
    </row>
    <row r="590" spans="3:6" ht="15">
      <c r="C590" s="55"/>
      <c r="D590" s="55"/>
      <c r="E590" s="55"/>
      <c r="F590" s="91"/>
    </row>
    <row r="591" spans="3:6" ht="15">
      <c r="C591" s="55"/>
      <c r="D591" s="55"/>
      <c r="E591" s="55"/>
      <c r="F591" s="91"/>
    </row>
    <row r="592" spans="3:6" ht="15">
      <c r="C592" s="55"/>
      <c r="D592" s="55"/>
      <c r="E592" s="55"/>
      <c r="F592" s="91"/>
    </row>
    <row r="593" spans="3:6" ht="15">
      <c r="C593" s="55"/>
      <c r="D593" s="55"/>
      <c r="E593" s="55"/>
      <c r="F593" s="91"/>
    </row>
    <row r="594" spans="3:6" ht="15">
      <c r="C594" s="55"/>
      <c r="D594" s="55"/>
      <c r="E594" s="55"/>
      <c r="F594" s="91"/>
    </row>
    <row r="595" spans="3:6" ht="15">
      <c r="C595" s="55"/>
      <c r="D595" s="55"/>
      <c r="E595" s="55"/>
      <c r="F595" s="91"/>
    </row>
    <row r="596" spans="3:6" ht="15">
      <c r="C596" s="55"/>
      <c r="D596" s="55"/>
      <c r="E596" s="55"/>
      <c r="F596" s="91"/>
    </row>
    <row r="597" spans="3:6" ht="15">
      <c r="C597" s="55"/>
      <c r="D597" s="55"/>
      <c r="E597" s="55"/>
      <c r="F597" s="91"/>
    </row>
    <row r="598" spans="3:6" ht="15">
      <c r="C598" s="55"/>
      <c r="D598" s="55"/>
      <c r="E598" s="55"/>
      <c r="F598" s="91"/>
    </row>
    <row r="599" spans="3:6" ht="15">
      <c r="C599" s="55"/>
      <c r="D599" s="55"/>
      <c r="E599" s="55"/>
      <c r="F599" s="91"/>
    </row>
    <row r="600" spans="3:6" ht="15">
      <c r="C600" s="55"/>
      <c r="D600" s="55"/>
      <c r="E600" s="55"/>
      <c r="F600" s="91"/>
    </row>
    <row r="601" spans="3:6" ht="15">
      <c r="C601" s="55"/>
      <c r="D601" s="55"/>
      <c r="E601" s="55"/>
      <c r="F601" s="91"/>
    </row>
    <row r="602" spans="3:6" ht="15">
      <c r="C602" s="55"/>
      <c r="D602" s="55"/>
      <c r="E602" s="55"/>
      <c r="F602" s="91"/>
    </row>
    <row r="603" spans="3:6" ht="15">
      <c r="C603" s="55"/>
      <c r="D603" s="55"/>
      <c r="E603" s="55"/>
      <c r="F603" s="91"/>
    </row>
    <row r="604" spans="3:6" ht="15">
      <c r="C604" s="55"/>
      <c r="D604" s="55"/>
      <c r="E604" s="55"/>
      <c r="F604" s="91"/>
    </row>
    <row r="605" spans="3:6" ht="15">
      <c r="C605" s="55"/>
      <c r="D605" s="55"/>
      <c r="E605" s="55"/>
      <c r="F605" s="91"/>
    </row>
    <row r="606" spans="3:6" ht="15">
      <c r="C606" s="55"/>
      <c r="D606" s="55"/>
      <c r="E606" s="55"/>
      <c r="F606" s="91"/>
    </row>
    <row r="607" spans="3:6" ht="15">
      <c r="C607" s="55"/>
      <c r="D607" s="55"/>
      <c r="E607" s="55"/>
      <c r="F607" s="91"/>
    </row>
    <row r="608" spans="3:6" ht="15">
      <c r="C608" s="55"/>
      <c r="D608" s="55"/>
      <c r="E608" s="55"/>
      <c r="F608" s="91"/>
    </row>
    <row r="609" spans="3:6" ht="15">
      <c r="C609" s="55"/>
      <c r="D609" s="55"/>
      <c r="E609" s="55"/>
      <c r="F609" s="91"/>
    </row>
    <row r="610" spans="3:6" ht="15">
      <c r="C610" s="55"/>
      <c r="D610" s="55"/>
      <c r="E610" s="55"/>
      <c r="F610" s="91"/>
    </row>
    <row r="611" spans="3:6" ht="15">
      <c r="C611" s="55"/>
      <c r="D611" s="55"/>
      <c r="E611" s="55"/>
      <c r="F611" s="91"/>
    </row>
    <row r="612" spans="3:6" ht="15">
      <c r="C612" s="55"/>
      <c r="D612" s="55"/>
      <c r="E612" s="55"/>
      <c r="F612" s="91"/>
    </row>
    <row r="613" spans="3:6" ht="15">
      <c r="C613" s="55"/>
      <c r="D613" s="55"/>
      <c r="E613" s="55"/>
      <c r="F613" s="91"/>
    </row>
    <row r="614" spans="3:6" ht="15">
      <c r="C614" s="55"/>
      <c r="D614" s="55"/>
      <c r="E614" s="55"/>
      <c r="F614" s="91"/>
    </row>
    <row r="615" spans="3:6" ht="15">
      <c r="C615" s="55"/>
      <c r="D615" s="55"/>
      <c r="E615" s="55"/>
      <c r="F615" s="91"/>
    </row>
    <row r="616" spans="3:6" ht="15">
      <c r="C616" s="55"/>
      <c r="D616" s="55"/>
      <c r="E616" s="55"/>
      <c r="F616" s="91"/>
    </row>
    <row r="617" spans="3:6" ht="15">
      <c r="C617" s="55"/>
      <c r="D617" s="55"/>
      <c r="E617" s="55"/>
      <c r="F617" s="91"/>
    </row>
    <row r="618" spans="3:6" ht="15">
      <c r="C618" s="55"/>
      <c r="D618" s="55"/>
      <c r="E618" s="55"/>
      <c r="F618" s="91"/>
    </row>
    <row r="619" spans="3:6" ht="15">
      <c r="C619" s="55"/>
      <c r="D619" s="55"/>
      <c r="E619" s="55"/>
      <c r="F619" s="91"/>
    </row>
    <row r="620" spans="3:6" ht="15">
      <c r="C620" s="55"/>
      <c r="D620" s="55"/>
      <c r="E620" s="55"/>
      <c r="F620" s="91"/>
    </row>
    <row r="621" spans="3:6" ht="15">
      <c r="C621" s="55"/>
      <c r="D621" s="55"/>
      <c r="E621" s="55"/>
      <c r="F621" s="91"/>
    </row>
    <row r="622" spans="3:6" ht="15">
      <c r="C622" s="55"/>
      <c r="D622" s="55"/>
      <c r="E622" s="55"/>
      <c r="F622" s="91"/>
    </row>
    <row r="623" spans="3:6" ht="15">
      <c r="C623" s="55"/>
      <c r="D623" s="55"/>
      <c r="E623" s="55"/>
      <c r="F623" s="91"/>
    </row>
    <row r="624" spans="3:6" ht="15">
      <c r="C624" s="55"/>
      <c r="D624" s="55"/>
      <c r="E624" s="55"/>
      <c r="F624" s="91"/>
    </row>
    <row r="625" spans="3:6" ht="15">
      <c r="C625" s="55"/>
      <c r="D625" s="55"/>
      <c r="E625" s="55"/>
      <c r="F625" s="91"/>
    </row>
    <row r="626" spans="3:6" ht="15">
      <c r="C626" s="55"/>
      <c r="D626" s="55"/>
      <c r="E626" s="55"/>
      <c r="F626" s="91"/>
    </row>
    <row r="627" spans="3:6" ht="15">
      <c r="C627" s="55"/>
      <c r="D627" s="55"/>
      <c r="E627" s="55"/>
      <c r="F627" s="91"/>
    </row>
    <row r="628" spans="3:6" ht="15">
      <c r="C628" s="55"/>
      <c r="D628" s="55"/>
      <c r="E628" s="55"/>
      <c r="F628" s="91"/>
    </row>
    <row r="629" spans="3:6" ht="15">
      <c r="C629" s="55"/>
      <c r="D629" s="55"/>
      <c r="E629" s="55"/>
      <c r="F629" s="91"/>
    </row>
    <row r="630" spans="3:6" ht="15">
      <c r="C630" s="55"/>
      <c r="D630" s="55"/>
      <c r="E630" s="55"/>
      <c r="F630" s="91"/>
    </row>
    <row r="631" spans="3:6" ht="15">
      <c r="C631" s="55"/>
      <c r="D631" s="55"/>
      <c r="E631" s="55"/>
      <c r="F631" s="91"/>
    </row>
    <row r="632" spans="3:6" ht="15">
      <c r="C632" s="55"/>
      <c r="D632" s="55"/>
      <c r="E632" s="55"/>
      <c r="F632" s="91"/>
    </row>
    <row r="633" spans="3:6" ht="15">
      <c r="C633" s="55"/>
      <c r="D633" s="55"/>
      <c r="E633" s="55"/>
      <c r="F633" s="91"/>
    </row>
    <row r="634" spans="3:6" ht="15">
      <c r="C634" s="55"/>
      <c r="D634" s="55"/>
      <c r="E634" s="55"/>
      <c r="F634" s="91"/>
    </row>
    <row r="635" spans="3:6" ht="15">
      <c r="C635" s="55"/>
      <c r="D635" s="55"/>
      <c r="E635" s="55"/>
      <c r="F635" s="91"/>
    </row>
    <row r="636" spans="3:6" ht="15">
      <c r="C636" s="55"/>
      <c r="D636" s="55"/>
      <c r="E636" s="55"/>
      <c r="F636" s="91"/>
    </row>
    <row r="637" spans="3:6" ht="15">
      <c r="C637" s="55"/>
      <c r="D637" s="55"/>
      <c r="E637" s="55"/>
      <c r="F637" s="91"/>
    </row>
    <row r="638" spans="3:6" ht="15">
      <c r="C638" s="55"/>
      <c r="D638" s="55"/>
      <c r="E638" s="55"/>
      <c r="F638" s="91"/>
    </row>
    <row r="639" spans="3:6" ht="15">
      <c r="C639" s="55"/>
      <c r="D639" s="55"/>
      <c r="E639" s="55"/>
      <c r="F639" s="91"/>
    </row>
    <row r="640" spans="3:6" ht="15">
      <c r="C640" s="55"/>
      <c r="D640" s="55"/>
      <c r="E640" s="55"/>
      <c r="F640" s="91"/>
    </row>
    <row r="641" spans="3:6" ht="15">
      <c r="C641" s="55"/>
      <c r="D641" s="55"/>
      <c r="E641" s="55"/>
      <c r="F641" s="91"/>
    </row>
    <row r="642" spans="3:6" ht="15">
      <c r="C642" s="55"/>
      <c r="D642" s="55"/>
      <c r="E642" s="55"/>
      <c r="F642" s="91"/>
    </row>
    <row r="643" spans="3:6" ht="15">
      <c r="C643" s="55"/>
      <c r="D643" s="55"/>
      <c r="E643" s="55"/>
      <c r="F643" s="91"/>
    </row>
    <row r="644" spans="3:6" ht="15">
      <c r="C644" s="55"/>
      <c r="D644" s="55"/>
      <c r="E644" s="55"/>
      <c r="F644" s="91"/>
    </row>
    <row r="645" spans="3:6" ht="15">
      <c r="C645" s="55"/>
      <c r="D645" s="55"/>
      <c r="E645" s="55"/>
      <c r="F645" s="91"/>
    </row>
    <row r="646" spans="3:6" ht="15">
      <c r="C646" s="55"/>
      <c r="D646" s="55"/>
      <c r="E646" s="55"/>
      <c r="F646" s="91"/>
    </row>
    <row r="647" spans="3:6" ht="15">
      <c r="C647" s="55"/>
      <c r="D647" s="55"/>
      <c r="E647" s="55"/>
      <c r="F647" s="91"/>
    </row>
    <row r="648" spans="3:6" ht="15">
      <c r="C648" s="55"/>
      <c r="D648" s="55"/>
      <c r="E648" s="55"/>
      <c r="F648" s="91"/>
    </row>
    <row r="649" spans="3:6" ht="15">
      <c r="C649" s="55"/>
      <c r="D649" s="55"/>
      <c r="E649" s="55"/>
      <c r="F649" s="91"/>
    </row>
    <row r="650" spans="3:6" ht="15">
      <c r="C650" s="55"/>
      <c r="D650" s="55"/>
      <c r="E650" s="55"/>
      <c r="F650" s="91"/>
    </row>
    <row r="651" spans="3:6" ht="15">
      <c r="C651" s="55"/>
      <c r="D651" s="55"/>
      <c r="E651" s="55"/>
      <c r="F651" s="91"/>
    </row>
    <row r="652" spans="3:6" ht="15">
      <c r="C652" s="55"/>
      <c r="D652" s="55"/>
      <c r="E652" s="55"/>
      <c r="F652" s="91"/>
    </row>
    <row r="653" spans="3:6" ht="15">
      <c r="C653" s="55"/>
      <c r="D653" s="55"/>
      <c r="E653" s="55"/>
      <c r="F653" s="91"/>
    </row>
    <row r="654" spans="3:6" ht="15">
      <c r="C654" s="55"/>
      <c r="D654" s="55"/>
      <c r="E654" s="55"/>
      <c r="F654" s="91"/>
    </row>
    <row r="655" spans="3:6" ht="15">
      <c r="C655" s="55"/>
      <c r="D655" s="55"/>
      <c r="E655" s="55"/>
      <c r="F655" s="91"/>
    </row>
    <row r="656" spans="3:6" ht="15">
      <c r="C656" s="55"/>
      <c r="D656" s="55"/>
      <c r="E656" s="55"/>
      <c r="F656" s="91"/>
    </row>
    <row r="657" spans="3:6" ht="15">
      <c r="C657" s="55"/>
      <c r="D657" s="55"/>
      <c r="E657" s="55"/>
      <c r="F657" s="91"/>
    </row>
    <row r="658" spans="3:6" ht="15">
      <c r="C658" s="55"/>
      <c r="D658" s="55"/>
      <c r="E658" s="55"/>
      <c r="F658" s="91"/>
    </row>
    <row r="659" spans="3:6" ht="15">
      <c r="C659" s="55"/>
      <c r="D659" s="55"/>
      <c r="E659" s="55"/>
      <c r="F659" s="91"/>
    </row>
    <row r="660" spans="3:6" ht="15">
      <c r="C660" s="55"/>
      <c r="D660" s="55"/>
      <c r="E660" s="55"/>
      <c r="F660" s="91"/>
    </row>
    <row r="661" spans="3:6" ht="15">
      <c r="C661" s="55"/>
      <c r="D661" s="55"/>
      <c r="E661" s="55"/>
      <c r="F661" s="91"/>
    </row>
    <row r="662" spans="3:6" ht="15">
      <c r="C662" s="55"/>
      <c r="D662" s="55"/>
      <c r="E662" s="55"/>
      <c r="F662" s="91"/>
    </row>
    <row r="663" spans="3:6" ht="15">
      <c r="C663" s="55"/>
      <c r="D663" s="55"/>
      <c r="E663" s="55"/>
      <c r="F663" s="91"/>
    </row>
    <row r="664" spans="3:6" ht="15">
      <c r="C664" s="55"/>
      <c r="D664" s="55"/>
      <c r="E664" s="55"/>
      <c r="F664" s="91"/>
    </row>
    <row r="665" spans="3:6" ht="15">
      <c r="C665" s="55"/>
      <c r="D665" s="55"/>
      <c r="E665" s="55"/>
      <c r="F665" s="91"/>
    </row>
    <row r="666" spans="3:6" ht="15">
      <c r="C666" s="55"/>
      <c r="D666" s="55"/>
      <c r="E666" s="55"/>
      <c r="F666" s="91"/>
    </row>
    <row r="667" spans="3:6" ht="15">
      <c r="C667" s="55"/>
      <c r="D667" s="55"/>
      <c r="E667" s="55"/>
      <c r="F667" s="91"/>
    </row>
    <row r="668" spans="3:6" ht="15">
      <c r="C668" s="55"/>
      <c r="D668" s="55"/>
      <c r="E668" s="55"/>
      <c r="F668" s="91"/>
    </row>
    <row r="669" spans="3:6" ht="15">
      <c r="C669" s="55"/>
      <c r="D669" s="55"/>
      <c r="E669" s="55"/>
      <c r="F669" s="91"/>
    </row>
    <row r="670" spans="3:6" ht="15">
      <c r="C670" s="55"/>
      <c r="D670" s="55"/>
      <c r="E670" s="55"/>
      <c r="F670" s="91"/>
    </row>
    <row r="671" spans="3:6" ht="15">
      <c r="C671" s="55"/>
      <c r="D671" s="55"/>
      <c r="E671" s="55"/>
      <c r="F671" s="91"/>
    </row>
    <row r="672" spans="3:6" ht="15">
      <c r="C672" s="55"/>
      <c r="D672" s="55"/>
      <c r="E672" s="55"/>
      <c r="F672" s="91"/>
    </row>
    <row r="673" spans="3:6" ht="15">
      <c r="C673" s="55"/>
      <c r="D673" s="55"/>
      <c r="E673" s="55"/>
      <c r="F673" s="91"/>
    </row>
    <row r="674" spans="3:6" ht="15">
      <c r="C674" s="55"/>
      <c r="D674" s="55"/>
      <c r="E674" s="55"/>
      <c r="F674" s="91"/>
    </row>
    <row r="675" spans="3:6" ht="15">
      <c r="C675" s="55"/>
      <c r="D675" s="55"/>
      <c r="E675" s="55"/>
      <c r="F675" s="91"/>
    </row>
    <row r="676" spans="3:6" ht="15">
      <c r="C676" s="55"/>
      <c r="D676" s="55"/>
      <c r="E676" s="55"/>
      <c r="F676" s="91"/>
    </row>
    <row r="677" spans="3:6" ht="15">
      <c r="C677" s="55"/>
      <c r="D677" s="55"/>
      <c r="E677" s="55"/>
      <c r="F677" s="91"/>
    </row>
    <row r="678" spans="3:6" ht="15">
      <c r="C678" s="55"/>
      <c r="D678" s="55"/>
      <c r="E678" s="55"/>
      <c r="F678" s="91"/>
    </row>
    <row r="679" spans="3:6" ht="15">
      <c r="C679" s="55"/>
      <c r="D679" s="55"/>
      <c r="E679" s="55"/>
      <c r="F679" s="91"/>
    </row>
    <row r="680" spans="3:6" ht="15">
      <c r="C680" s="55"/>
      <c r="D680" s="55"/>
      <c r="E680" s="55"/>
      <c r="F680" s="91"/>
    </row>
    <row r="681" spans="3:6" ht="15">
      <c r="C681" s="55"/>
      <c r="D681" s="55"/>
      <c r="E681" s="55"/>
      <c r="F681" s="91"/>
    </row>
    <row r="682" spans="3:6" ht="15">
      <c r="C682" s="55"/>
      <c r="D682" s="55"/>
      <c r="E682" s="55"/>
      <c r="F682" s="91"/>
    </row>
    <row r="683" spans="3:6" ht="15">
      <c r="C683" s="55"/>
      <c r="D683" s="55"/>
      <c r="E683" s="55"/>
      <c r="F683" s="91"/>
    </row>
    <row r="684" spans="3:6" ht="15">
      <c r="C684" s="55"/>
      <c r="D684" s="55"/>
      <c r="E684" s="55"/>
      <c r="F684" s="91"/>
    </row>
    <row r="685" spans="3:6" ht="15">
      <c r="C685" s="55"/>
      <c r="D685" s="55"/>
      <c r="E685" s="55"/>
      <c r="F685" s="91"/>
    </row>
    <row r="686" spans="3:6" ht="15">
      <c r="C686" s="55"/>
      <c r="D686" s="55"/>
      <c r="E686" s="55"/>
      <c r="F686" s="91"/>
    </row>
    <row r="687" spans="3:6" ht="15">
      <c r="C687" s="55"/>
      <c r="D687" s="55"/>
      <c r="E687" s="55"/>
      <c r="F687" s="91"/>
    </row>
    <row r="688" spans="3:6" ht="15">
      <c r="C688" s="55"/>
      <c r="D688" s="55"/>
      <c r="E688" s="55"/>
      <c r="F688" s="91"/>
    </row>
    <row r="689" spans="3:6" ht="15">
      <c r="C689" s="55"/>
      <c r="D689" s="55"/>
      <c r="E689" s="55"/>
      <c r="F689" s="91"/>
    </row>
    <row r="690" spans="3:6" ht="15">
      <c r="C690" s="55"/>
      <c r="D690" s="55"/>
      <c r="E690" s="55"/>
      <c r="F690" s="91"/>
    </row>
    <row r="691" spans="3:6" ht="15">
      <c r="C691" s="55"/>
      <c r="D691" s="55"/>
      <c r="E691" s="55"/>
      <c r="F691" s="91"/>
    </row>
    <row r="692" spans="3:6" ht="15">
      <c r="C692" s="55"/>
      <c r="D692" s="55"/>
      <c r="E692" s="55"/>
      <c r="F692" s="91"/>
    </row>
    <row r="693" spans="3:6" ht="15">
      <c r="C693" s="55"/>
      <c r="D693" s="55"/>
      <c r="E693" s="55"/>
      <c r="F693" s="91"/>
    </row>
    <row r="694" spans="3:6" ht="15">
      <c r="C694" s="55"/>
      <c r="D694" s="55"/>
      <c r="E694" s="55"/>
      <c r="F694" s="91"/>
    </row>
    <row r="695" spans="3:6" ht="15">
      <c r="C695" s="55"/>
      <c r="D695" s="55"/>
      <c r="E695" s="55"/>
      <c r="F695" s="91"/>
    </row>
    <row r="696" spans="3:6" ht="15">
      <c r="C696" s="55"/>
      <c r="D696" s="55"/>
      <c r="E696" s="55"/>
      <c r="F696" s="91"/>
    </row>
    <row r="697" spans="3:6" ht="15">
      <c r="C697" s="55"/>
      <c r="D697" s="55"/>
      <c r="E697" s="55"/>
      <c r="F697" s="91"/>
    </row>
    <row r="698" spans="3:6" ht="15">
      <c r="C698" s="55"/>
      <c r="D698" s="55"/>
      <c r="E698" s="55"/>
      <c r="F698" s="91"/>
    </row>
    <row r="699" spans="3:6" ht="15">
      <c r="C699" s="55"/>
      <c r="D699" s="55"/>
      <c r="E699" s="55"/>
      <c r="F699" s="91"/>
    </row>
    <row r="700" spans="3:6" ht="15">
      <c r="C700" s="55"/>
      <c r="D700" s="55"/>
      <c r="E700" s="55"/>
      <c r="F700" s="91"/>
    </row>
    <row r="701" spans="3:6" ht="15">
      <c r="C701" s="55"/>
      <c r="D701" s="55"/>
      <c r="E701" s="55"/>
      <c r="F701" s="91"/>
    </row>
    <row r="702" spans="3:6" ht="15">
      <c r="C702" s="55"/>
      <c r="D702" s="55"/>
      <c r="E702" s="55"/>
      <c r="F702" s="91"/>
    </row>
    <row r="703" spans="3:6" ht="15">
      <c r="C703" s="55"/>
      <c r="D703" s="55"/>
      <c r="E703" s="55"/>
      <c r="F703" s="91"/>
    </row>
    <row r="704" spans="3:6" ht="15">
      <c r="C704" s="55"/>
      <c r="D704" s="55"/>
      <c r="E704" s="55"/>
      <c r="F704" s="91"/>
    </row>
    <row r="705" spans="3:6" ht="15">
      <c r="C705" s="55"/>
      <c r="D705" s="55"/>
      <c r="E705" s="55"/>
      <c r="F705" s="91"/>
    </row>
    <row r="706" spans="3:6" ht="15">
      <c r="C706" s="55"/>
      <c r="D706" s="55"/>
      <c r="E706" s="55"/>
      <c r="F706" s="91"/>
    </row>
    <row r="707" spans="3:6" ht="15">
      <c r="C707" s="55"/>
      <c r="D707" s="55"/>
      <c r="E707" s="55"/>
      <c r="F707" s="91"/>
    </row>
    <row r="708" spans="3:6" ht="15">
      <c r="C708" s="55"/>
      <c r="D708" s="55"/>
      <c r="E708" s="55"/>
      <c r="F708" s="91"/>
    </row>
    <row r="709" spans="3:6" ht="15">
      <c r="C709" s="55"/>
      <c r="D709" s="55"/>
      <c r="E709" s="55"/>
      <c r="F709" s="91"/>
    </row>
    <row r="710" spans="3:6" ht="15">
      <c r="C710" s="55"/>
      <c r="D710" s="55"/>
      <c r="E710" s="55"/>
      <c r="F710" s="91"/>
    </row>
    <row r="711" spans="3:6" ht="15">
      <c r="C711" s="55"/>
      <c r="D711" s="55"/>
      <c r="E711" s="55"/>
      <c r="F711" s="91"/>
    </row>
    <row r="712" spans="3:6" ht="15">
      <c r="C712" s="55"/>
      <c r="D712" s="55"/>
      <c r="E712" s="55"/>
      <c r="F712" s="91"/>
    </row>
    <row r="713" spans="3:6" ht="15">
      <c r="C713" s="55"/>
      <c r="D713" s="55"/>
      <c r="E713" s="55"/>
      <c r="F713" s="91"/>
    </row>
    <row r="714" spans="3:6" ht="15">
      <c r="C714" s="55"/>
      <c r="D714" s="55"/>
      <c r="E714" s="55"/>
      <c r="F714" s="91"/>
    </row>
    <row r="715" spans="3:6" ht="15">
      <c r="C715" s="55"/>
      <c r="D715" s="55"/>
      <c r="E715" s="55"/>
      <c r="F715" s="91"/>
    </row>
    <row r="716" spans="3:6" ht="15">
      <c r="C716" s="55"/>
      <c r="D716" s="55"/>
      <c r="E716" s="55"/>
      <c r="F716" s="91"/>
    </row>
    <row r="717" spans="3:6" ht="15">
      <c r="C717" s="55"/>
      <c r="D717" s="55"/>
      <c r="E717" s="55"/>
      <c r="F717" s="91"/>
    </row>
    <row r="718" spans="3:6" ht="15">
      <c r="C718" s="55"/>
      <c r="D718" s="55"/>
      <c r="E718" s="55"/>
      <c r="F718" s="91"/>
    </row>
    <row r="719" spans="3:6" ht="15">
      <c r="C719" s="55"/>
      <c r="D719" s="55"/>
      <c r="E719" s="55"/>
      <c r="F719" s="91"/>
    </row>
    <row r="720" spans="3:6" ht="15">
      <c r="C720" s="55"/>
      <c r="D720" s="55"/>
      <c r="E720" s="55"/>
      <c r="F720" s="91"/>
    </row>
    <row r="721" spans="3:6" ht="15">
      <c r="C721" s="55"/>
      <c r="D721" s="55"/>
      <c r="E721" s="55"/>
      <c r="F721" s="91"/>
    </row>
    <row r="722" spans="3:6" ht="15">
      <c r="C722" s="55"/>
      <c r="D722" s="55"/>
      <c r="E722" s="55"/>
      <c r="F722" s="91"/>
    </row>
    <row r="723" spans="3:6" ht="15">
      <c r="C723" s="55"/>
      <c r="D723" s="55"/>
      <c r="E723" s="55"/>
      <c r="F723" s="91"/>
    </row>
    <row r="724" spans="3:6" ht="15">
      <c r="C724" s="55"/>
      <c r="D724" s="55"/>
      <c r="E724" s="55"/>
      <c r="F724" s="91"/>
    </row>
    <row r="725" spans="3:6" ht="15">
      <c r="C725" s="55"/>
      <c r="D725" s="55"/>
      <c r="E725" s="55"/>
      <c r="F725" s="91"/>
    </row>
    <row r="726" spans="3:6" ht="15">
      <c r="C726" s="55"/>
      <c r="D726" s="55"/>
      <c r="E726" s="55"/>
      <c r="F726" s="91"/>
    </row>
    <row r="727" spans="3:6" ht="15">
      <c r="C727" s="55"/>
      <c r="D727" s="55"/>
      <c r="E727" s="55"/>
      <c r="F727" s="91"/>
    </row>
    <row r="728" spans="3:6" ht="15">
      <c r="C728" s="55"/>
      <c r="D728" s="55"/>
      <c r="E728" s="55"/>
      <c r="F728" s="91"/>
    </row>
    <row r="729" spans="3:6" ht="15">
      <c r="C729" s="55"/>
      <c r="D729" s="55"/>
      <c r="E729" s="55"/>
      <c r="F729" s="91"/>
    </row>
    <row r="730" spans="3:6" ht="15">
      <c r="C730" s="55"/>
      <c r="D730" s="55"/>
      <c r="E730" s="55"/>
      <c r="F730" s="91"/>
    </row>
    <row r="731" spans="3:6" ht="15">
      <c r="C731" s="55"/>
      <c r="D731" s="55"/>
      <c r="E731" s="55"/>
      <c r="F731" s="91"/>
    </row>
    <row r="732" spans="3:6" ht="15">
      <c r="C732" s="55"/>
      <c r="D732" s="55"/>
      <c r="E732" s="55"/>
      <c r="F732" s="91"/>
    </row>
    <row r="733" spans="3:6" ht="15">
      <c r="C733" s="55"/>
      <c r="D733" s="55"/>
      <c r="E733" s="55"/>
      <c r="F733" s="91"/>
    </row>
    <row r="734" spans="3:6" ht="15">
      <c r="C734" s="55"/>
      <c r="D734" s="55"/>
      <c r="E734" s="55"/>
      <c r="F734" s="91"/>
    </row>
    <row r="735" spans="3:6" ht="15">
      <c r="C735" s="55"/>
      <c r="D735" s="55"/>
      <c r="E735" s="55"/>
      <c r="F735" s="91"/>
    </row>
    <row r="736" spans="3:6" ht="15">
      <c r="C736" s="55"/>
      <c r="D736" s="55"/>
      <c r="E736" s="55"/>
      <c r="F736" s="91"/>
    </row>
    <row r="737" spans="3:6" ht="15">
      <c r="C737" s="55"/>
      <c r="D737" s="55"/>
      <c r="E737" s="55"/>
      <c r="F737" s="91"/>
    </row>
    <row r="738" spans="3:6" ht="15">
      <c r="C738" s="55"/>
      <c r="D738" s="55"/>
      <c r="E738" s="55"/>
      <c r="F738" s="91"/>
    </row>
    <row r="739" spans="3:6" ht="15">
      <c r="C739" s="55"/>
      <c r="D739" s="55"/>
      <c r="E739" s="55"/>
      <c r="F739" s="91"/>
    </row>
    <row r="740" spans="3:6" ht="15">
      <c r="C740" s="55"/>
      <c r="D740" s="55"/>
      <c r="E740" s="55"/>
      <c r="F740" s="91"/>
    </row>
    <row r="741" spans="3:6" ht="15">
      <c r="C741" s="55"/>
      <c r="D741" s="55"/>
      <c r="E741" s="55"/>
      <c r="F741" s="91"/>
    </row>
    <row r="742" spans="3:6" ht="15">
      <c r="C742" s="55"/>
      <c r="D742" s="55"/>
      <c r="E742" s="55"/>
      <c r="F742" s="91"/>
    </row>
    <row r="743" spans="3:6" ht="15">
      <c r="C743" s="55"/>
      <c r="D743" s="55"/>
      <c r="E743" s="55"/>
      <c r="F743" s="91"/>
    </row>
    <row r="744" spans="3:6" ht="15">
      <c r="C744" s="55"/>
      <c r="D744" s="55"/>
      <c r="E744" s="55"/>
      <c r="F744" s="91"/>
    </row>
    <row r="745" spans="3:6" ht="15">
      <c r="C745" s="55"/>
      <c r="D745" s="55"/>
      <c r="E745" s="55"/>
      <c r="F745" s="91"/>
    </row>
    <row r="746" spans="3:6" ht="15">
      <c r="C746" s="55"/>
      <c r="D746" s="55"/>
      <c r="E746" s="55"/>
      <c r="F746" s="91"/>
    </row>
    <row r="747" spans="3:6" ht="15">
      <c r="C747" s="55"/>
      <c r="D747" s="55"/>
      <c r="E747" s="55"/>
      <c r="F747" s="91"/>
    </row>
    <row r="748" spans="3:6" ht="15">
      <c r="C748" s="55"/>
      <c r="D748" s="55"/>
      <c r="E748" s="55"/>
      <c r="F748" s="91"/>
    </row>
    <row r="749" spans="3:6" ht="15">
      <c r="C749" s="55"/>
      <c r="D749" s="55"/>
      <c r="E749" s="55"/>
      <c r="F749" s="91"/>
    </row>
    <row r="750" spans="3:6" ht="15">
      <c r="C750" s="55"/>
      <c r="D750" s="55"/>
      <c r="E750" s="55"/>
      <c r="F750" s="91"/>
    </row>
    <row r="751" spans="3:6" ht="15">
      <c r="C751" s="55"/>
      <c r="D751" s="55"/>
      <c r="E751" s="55"/>
      <c r="F751" s="91"/>
    </row>
    <row r="752" spans="3:6" ht="15">
      <c r="C752" s="55"/>
      <c r="D752" s="55"/>
      <c r="E752" s="55"/>
      <c r="F752" s="91"/>
    </row>
    <row r="753" spans="3:6" ht="15">
      <c r="C753" s="55"/>
      <c r="D753" s="55"/>
      <c r="E753" s="55"/>
      <c r="F753" s="91"/>
    </row>
    <row r="754" spans="3:6" ht="15">
      <c r="C754" s="55"/>
      <c r="D754" s="55"/>
      <c r="E754" s="55"/>
      <c r="F754" s="91"/>
    </row>
    <row r="755" spans="3:6" ht="15">
      <c r="C755" s="55"/>
      <c r="D755" s="55"/>
      <c r="E755" s="55"/>
      <c r="F755" s="91"/>
    </row>
    <row r="756" spans="3:6" ht="15">
      <c r="C756" s="55"/>
      <c r="D756" s="55"/>
      <c r="E756" s="55"/>
      <c r="F756" s="91"/>
    </row>
    <row r="757" spans="3:6" ht="15">
      <c r="C757" s="55"/>
      <c r="D757" s="55"/>
      <c r="E757" s="55"/>
      <c r="F757" s="91"/>
    </row>
    <row r="758" spans="3:6" ht="15">
      <c r="C758" s="55"/>
      <c r="D758" s="55"/>
      <c r="E758" s="55"/>
      <c r="F758" s="91"/>
    </row>
    <row r="759" spans="3:6" ht="15">
      <c r="C759" s="55"/>
      <c r="D759" s="55"/>
      <c r="E759" s="55"/>
      <c r="F759" s="91"/>
    </row>
    <row r="760" spans="3:6" ht="15">
      <c r="C760" s="55"/>
      <c r="D760" s="55"/>
      <c r="E760" s="55"/>
      <c r="F760" s="91"/>
    </row>
    <row r="761" spans="3:6" ht="15">
      <c r="C761" s="55"/>
      <c r="D761" s="55"/>
      <c r="E761" s="55"/>
      <c r="F761" s="91"/>
    </row>
    <row r="762" spans="3:6" ht="15">
      <c r="C762" s="55"/>
      <c r="D762" s="55"/>
      <c r="E762" s="55"/>
      <c r="F762" s="91"/>
    </row>
    <row r="763" spans="3:6" ht="15">
      <c r="C763" s="55"/>
      <c r="D763" s="55"/>
      <c r="E763" s="55"/>
      <c r="F763" s="91"/>
    </row>
    <row r="764" spans="3:6" ht="15">
      <c r="C764" s="55"/>
      <c r="D764" s="55"/>
      <c r="E764" s="55"/>
      <c r="F764" s="91"/>
    </row>
    <row r="765" spans="3:6" ht="15">
      <c r="C765" s="55"/>
      <c r="D765" s="55"/>
      <c r="E765" s="55"/>
      <c r="F765" s="91"/>
    </row>
    <row r="766" spans="3:6" ht="15">
      <c r="C766" s="55"/>
      <c r="D766" s="55"/>
      <c r="E766" s="55"/>
      <c r="F766" s="91"/>
    </row>
    <row r="767" spans="3:6" ht="15">
      <c r="C767" s="55"/>
      <c r="D767" s="55"/>
      <c r="E767" s="55"/>
      <c r="F767" s="91"/>
    </row>
    <row r="768" spans="3:6" ht="15">
      <c r="C768" s="55"/>
      <c r="D768" s="55"/>
      <c r="E768" s="55"/>
      <c r="F768" s="91"/>
    </row>
    <row r="769" spans="3:6" ht="15">
      <c r="C769" s="55"/>
      <c r="D769" s="55"/>
      <c r="E769" s="55"/>
      <c r="F769" s="91"/>
    </row>
    <row r="770" spans="3:6" ht="15">
      <c r="C770" s="55"/>
      <c r="D770" s="55"/>
      <c r="E770" s="55"/>
      <c r="F770" s="91"/>
    </row>
    <row r="771" spans="3:6" ht="15">
      <c r="C771" s="55"/>
      <c r="D771" s="55"/>
      <c r="E771" s="55"/>
      <c r="F771" s="91"/>
    </row>
    <row r="772" spans="3:6" ht="15">
      <c r="C772" s="55"/>
      <c r="D772" s="55"/>
      <c r="E772" s="55"/>
      <c r="F772" s="91"/>
    </row>
    <row r="773" spans="3:6" ht="15">
      <c r="C773" s="55"/>
      <c r="D773" s="55"/>
      <c r="E773" s="55"/>
      <c r="F773" s="91"/>
    </row>
    <row r="774" spans="3:6" ht="15">
      <c r="C774" s="55"/>
      <c r="D774" s="55"/>
      <c r="E774" s="55"/>
      <c r="F774" s="91"/>
    </row>
    <row r="775" spans="3:6" ht="15">
      <c r="C775" s="55"/>
      <c r="D775" s="55"/>
      <c r="E775" s="55"/>
      <c r="F775" s="91"/>
    </row>
    <row r="776" spans="3:6" ht="15">
      <c r="C776" s="55"/>
      <c r="D776" s="55"/>
      <c r="E776" s="55"/>
      <c r="F776" s="91"/>
    </row>
    <row r="777" spans="3:6" ht="15">
      <c r="C777" s="55"/>
      <c r="D777" s="55"/>
      <c r="E777" s="55"/>
      <c r="F777" s="91"/>
    </row>
    <row r="778" spans="3:6" ht="15">
      <c r="C778" s="55"/>
      <c r="D778" s="55"/>
      <c r="E778" s="55"/>
      <c r="F778" s="91"/>
    </row>
    <row r="779" spans="3:6" ht="15">
      <c r="C779" s="55"/>
      <c r="D779" s="55"/>
      <c r="E779" s="55"/>
      <c r="F779" s="91"/>
    </row>
    <row r="780" spans="3:6" ht="15">
      <c r="C780" s="55"/>
      <c r="D780" s="55"/>
      <c r="E780" s="55"/>
      <c r="F780" s="91"/>
    </row>
    <row r="781" spans="3:6" ht="15">
      <c r="C781" s="55"/>
      <c r="D781" s="55"/>
      <c r="E781" s="55"/>
      <c r="F781" s="91"/>
    </row>
    <row r="782" spans="3:6" ht="15">
      <c r="C782" s="55"/>
      <c r="D782" s="55"/>
      <c r="E782" s="55"/>
      <c r="F782" s="91"/>
    </row>
    <row r="783" spans="3:6" ht="15">
      <c r="C783" s="55"/>
      <c r="D783" s="55"/>
      <c r="E783" s="55"/>
      <c r="F783" s="91"/>
    </row>
    <row r="784" spans="3:6" ht="15">
      <c r="C784" s="55"/>
      <c r="D784" s="55"/>
      <c r="E784" s="55"/>
      <c r="F784" s="91"/>
    </row>
    <row r="785" spans="3:6" ht="15">
      <c r="C785" s="55"/>
      <c r="D785" s="55"/>
      <c r="E785" s="55"/>
      <c r="F785" s="91"/>
    </row>
    <row r="786" spans="3:6" ht="15">
      <c r="C786" s="55"/>
      <c r="D786" s="55"/>
      <c r="E786" s="55"/>
      <c r="F786" s="91"/>
    </row>
    <row r="787" spans="3:6" ht="15">
      <c r="C787" s="55"/>
      <c r="D787" s="55"/>
      <c r="E787" s="55"/>
      <c r="F787" s="91"/>
    </row>
    <row r="788" spans="3:6" ht="15">
      <c r="C788" s="55"/>
      <c r="D788" s="55"/>
      <c r="E788" s="55"/>
      <c r="F788" s="91"/>
    </row>
    <row r="789" spans="3:6" ht="15">
      <c r="C789" s="55"/>
      <c r="D789" s="55"/>
      <c r="E789" s="55"/>
      <c r="F789" s="91"/>
    </row>
    <row r="790" spans="3:6" ht="15">
      <c r="C790" s="55"/>
      <c r="D790" s="55"/>
      <c r="E790" s="55"/>
      <c r="F790" s="91"/>
    </row>
  </sheetData>
  <sheetProtection/>
  <mergeCells count="10">
    <mergeCell ref="A9:F9"/>
    <mergeCell ref="E10:F10"/>
    <mergeCell ref="A512:F512"/>
    <mergeCell ref="C1:F1"/>
    <mergeCell ref="C2:F2"/>
    <mergeCell ref="C3:F3"/>
    <mergeCell ref="C4:F4"/>
    <mergeCell ref="C5:F5"/>
    <mergeCell ref="A8:F8"/>
    <mergeCell ref="C6:F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1"/>
  <sheetViews>
    <sheetView zoomScalePageLayoutView="0" workbookViewId="0" topLeftCell="A352">
      <selection activeCell="A369" sqref="A369"/>
    </sheetView>
  </sheetViews>
  <sheetFormatPr defaultColWidth="9.125" defaultRowHeight="12.75"/>
  <cols>
    <col min="1" max="1" width="74.375" style="13" customWidth="1"/>
    <col min="2" max="2" width="5.00390625" style="13" customWidth="1"/>
    <col min="3" max="3" width="6.125" style="13" customWidth="1"/>
    <col min="4" max="4" width="14.50390625" style="13" customWidth="1"/>
    <col min="5" max="5" width="5.375" style="23" customWidth="1"/>
    <col min="6" max="6" width="14.125" style="84" customWidth="1"/>
    <col min="7" max="7" width="13.625" style="84" customWidth="1"/>
    <col min="8" max="8" width="11.625" style="13" hidden="1" customWidth="1"/>
    <col min="9" max="10" width="11.125" style="13" customWidth="1"/>
    <col min="11" max="16384" width="9.125" style="13" customWidth="1"/>
  </cols>
  <sheetData>
    <row r="1" spans="1:8" ht="15">
      <c r="A1" s="284" t="s">
        <v>1015</v>
      </c>
      <c r="B1" s="284"/>
      <c r="C1" s="284"/>
      <c r="D1" s="284"/>
      <c r="E1" s="284"/>
      <c r="F1" s="284"/>
      <c r="G1" s="284"/>
      <c r="H1" s="284"/>
    </row>
    <row r="2" spans="1:8" ht="15">
      <c r="A2" s="284" t="s">
        <v>770</v>
      </c>
      <c r="B2" s="284"/>
      <c r="C2" s="284"/>
      <c r="D2" s="284"/>
      <c r="E2" s="284"/>
      <c r="F2" s="284"/>
      <c r="G2" s="284"/>
      <c r="H2" s="284"/>
    </row>
    <row r="3" spans="1:8" ht="15">
      <c r="A3" s="284" t="s">
        <v>772</v>
      </c>
      <c r="B3" s="284"/>
      <c r="C3" s="284"/>
      <c r="D3" s="284"/>
      <c r="E3" s="284"/>
      <c r="F3" s="284"/>
      <c r="G3" s="284"/>
      <c r="H3" s="284"/>
    </row>
    <row r="4" spans="1:8" ht="15">
      <c r="A4" s="284" t="s">
        <v>768</v>
      </c>
      <c r="B4" s="284"/>
      <c r="C4" s="284"/>
      <c r="D4" s="284"/>
      <c r="E4" s="284"/>
      <c r="F4" s="284"/>
      <c r="G4" s="284"/>
      <c r="H4" s="284"/>
    </row>
    <row r="5" spans="1:8" ht="15">
      <c r="A5" s="284" t="s">
        <v>458</v>
      </c>
      <c r="B5" s="284"/>
      <c r="C5" s="284"/>
      <c r="D5" s="284"/>
      <c r="E5" s="284"/>
      <c r="F5" s="284"/>
      <c r="G5" s="284"/>
      <c r="H5" s="284"/>
    </row>
    <row r="6" spans="1:8" ht="15">
      <c r="A6" s="284" t="s">
        <v>1256</v>
      </c>
      <c r="B6" s="284"/>
      <c r="C6" s="284"/>
      <c r="D6" s="284"/>
      <c r="E6" s="284"/>
      <c r="F6" s="284"/>
      <c r="G6" s="284"/>
      <c r="H6" s="292"/>
    </row>
    <row r="7" spans="1:8" ht="15">
      <c r="A7" s="189"/>
      <c r="B7" s="189"/>
      <c r="C7" s="189"/>
      <c r="D7" s="189"/>
      <c r="E7" s="189"/>
      <c r="F7" s="189"/>
      <c r="G7" s="189"/>
      <c r="H7" s="223"/>
    </row>
    <row r="8" spans="1:8" ht="15">
      <c r="A8" s="285" t="s">
        <v>551</v>
      </c>
      <c r="B8" s="285"/>
      <c r="C8" s="285"/>
      <c r="D8" s="285"/>
      <c r="E8" s="285"/>
      <c r="F8" s="285"/>
      <c r="G8" s="285"/>
      <c r="H8" s="293"/>
    </row>
    <row r="9" spans="1:8" ht="15">
      <c r="A9" s="285" t="s">
        <v>1147</v>
      </c>
      <c r="B9" s="285"/>
      <c r="C9" s="285"/>
      <c r="D9" s="285"/>
      <c r="E9" s="285"/>
      <c r="F9" s="285"/>
      <c r="G9" s="285"/>
      <c r="H9" s="41"/>
    </row>
    <row r="10" spans="5:8" ht="15">
      <c r="E10" s="286" t="s">
        <v>769</v>
      </c>
      <c r="F10" s="286"/>
      <c r="G10" s="286"/>
      <c r="H10" s="42"/>
    </row>
    <row r="11" spans="1:7" s="45" customFormat="1" ht="15">
      <c r="A11" s="43" t="s">
        <v>29</v>
      </c>
      <c r="B11" s="43" t="s">
        <v>1016</v>
      </c>
      <c r="C11" s="43" t="s">
        <v>222</v>
      </c>
      <c r="D11" s="43" t="s">
        <v>223</v>
      </c>
      <c r="E11" s="43" t="s">
        <v>224</v>
      </c>
      <c r="F11" s="44">
        <v>2017</v>
      </c>
      <c r="G11" s="44">
        <v>2018</v>
      </c>
    </row>
    <row r="12" spans="1:7" s="45" customFormat="1" ht="15">
      <c r="A12" s="43">
        <v>1</v>
      </c>
      <c r="B12" s="46">
        <v>2</v>
      </c>
      <c r="C12" s="46">
        <v>3</v>
      </c>
      <c r="D12" s="47">
        <v>4</v>
      </c>
      <c r="E12" s="47">
        <v>5</v>
      </c>
      <c r="F12" s="48">
        <v>6</v>
      </c>
      <c r="G12" s="44">
        <v>7</v>
      </c>
    </row>
    <row r="13" spans="1:7" s="45" customFormat="1" ht="30.75">
      <c r="A13" s="49" t="s">
        <v>312</v>
      </c>
      <c r="B13" s="50">
        <v>706</v>
      </c>
      <c r="C13" s="50"/>
      <c r="D13" s="50"/>
      <c r="E13" s="50"/>
      <c r="F13" s="183">
        <f>F14+F70+F76+F91+F141+F178+F254+F266+F320+F330</f>
        <v>1270741.3</v>
      </c>
      <c r="G13" s="183">
        <f>G14+G70+G76+G91+G141+G178+G254+G266+G320+G330</f>
        <v>1207461.8</v>
      </c>
    </row>
    <row r="14" spans="1:8" s="56" customFormat="1" ht="15">
      <c r="A14" s="52" t="s">
        <v>225</v>
      </c>
      <c r="B14" s="43">
        <v>706</v>
      </c>
      <c r="C14" s="53" t="s">
        <v>17</v>
      </c>
      <c r="D14" s="53"/>
      <c r="E14" s="53"/>
      <c r="F14" s="87">
        <f>F15+F22+F42+F47+F37</f>
        <v>66342.4</v>
      </c>
      <c r="G14" s="87">
        <f>G15+G22+G42+G47+G37</f>
        <v>66456.4</v>
      </c>
      <c r="H14" s="55"/>
    </row>
    <row r="15" spans="1:8" s="56" customFormat="1" ht="46.5">
      <c r="A15" s="52" t="s">
        <v>585</v>
      </c>
      <c r="B15" s="43">
        <v>706</v>
      </c>
      <c r="C15" s="53" t="s">
        <v>251</v>
      </c>
      <c r="D15" s="57"/>
      <c r="E15" s="57"/>
      <c r="F15" s="87">
        <f>F18</f>
        <v>2961</v>
      </c>
      <c r="G15" s="87">
        <f>G18</f>
        <v>2961</v>
      </c>
      <c r="H15" s="55"/>
    </row>
    <row r="16" spans="1:10" s="56" customFormat="1" ht="30.75">
      <c r="A16" s="52" t="s">
        <v>842</v>
      </c>
      <c r="B16" s="43">
        <v>706</v>
      </c>
      <c r="C16" s="53" t="s">
        <v>251</v>
      </c>
      <c r="D16" s="53" t="s">
        <v>698</v>
      </c>
      <c r="E16" s="57"/>
      <c r="F16" s="87">
        <f>F17</f>
        <v>2961</v>
      </c>
      <c r="G16" s="87">
        <f>G17</f>
        <v>2961</v>
      </c>
      <c r="H16" s="55"/>
      <c r="I16" s="58"/>
      <c r="J16" s="58"/>
    </row>
    <row r="17" spans="1:10" s="56" customFormat="1" ht="30.75">
      <c r="A17" s="52" t="s">
        <v>699</v>
      </c>
      <c r="B17" s="43">
        <v>706</v>
      </c>
      <c r="C17" s="53" t="s">
        <v>251</v>
      </c>
      <c r="D17" s="53" t="s">
        <v>700</v>
      </c>
      <c r="E17" s="57"/>
      <c r="F17" s="87">
        <f>F18</f>
        <v>2961</v>
      </c>
      <c r="G17" s="87">
        <f>G18</f>
        <v>2961</v>
      </c>
      <c r="H17" s="55"/>
      <c r="I17" s="58"/>
      <c r="J17" s="58"/>
    </row>
    <row r="18" spans="1:8" s="56" customFormat="1" ht="15">
      <c r="A18" s="52" t="s">
        <v>586</v>
      </c>
      <c r="B18" s="43">
        <v>706</v>
      </c>
      <c r="C18" s="53" t="s">
        <v>251</v>
      </c>
      <c r="D18" s="53" t="s">
        <v>701</v>
      </c>
      <c r="E18" s="53"/>
      <c r="F18" s="87">
        <f>F19+F20+F21</f>
        <v>2961</v>
      </c>
      <c r="G18" s="87">
        <f>G19+G20+G21</f>
        <v>2961</v>
      </c>
      <c r="H18" s="55"/>
    </row>
    <row r="19" spans="1:8" s="56" customFormat="1" ht="62.25">
      <c r="A19" s="52" t="s">
        <v>1084</v>
      </c>
      <c r="B19" s="43">
        <v>706</v>
      </c>
      <c r="C19" s="53" t="s">
        <v>251</v>
      </c>
      <c r="D19" s="53" t="s">
        <v>701</v>
      </c>
      <c r="E19" s="53" t="s">
        <v>1085</v>
      </c>
      <c r="F19" s="87">
        <v>2265</v>
      </c>
      <c r="G19" s="87">
        <v>2265</v>
      </c>
      <c r="H19" s="55" t="s">
        <v>790</v>
      </c>
    </row>
    <row r="20" spans="1:8" s="56" customFormat="1" ht="30.75">
      <c r="A20" s="52" t="s">
        <v>587</v>
      </c>
      <c r="B20" s="43">
        <v>706</v>
      </c>
      <c r="C20" s="53" t="s">
        <v>251</v>
      </c>
      <c r="D20" s="53" t="s">
        <v>701</v>
      </c>
      <c r="E20" s="53" t="s">
        <v>1086</v>
      </c>
      <c r="F20" s="87">
        <v>685</v>
      </c>
      <c r="G20" s="87">
        <v>685</v>
      </c>
      <c r="H20" s="55" t="s">
        <v>790</v>
      </c>
    </row>
    <row r="21" spans="1:8" s="56" customFormat="1" ht="15">
      <c r="A21" s="52" t="s">
        <v>1087</v>
      </c>
      <c r="B21" s="43">
        <v>706</v>
      </c>
      <c r="C21" s="53" t="s">
        <v>251</v>
      </c>
      <c r="D21" s="53" t="s">
        <v>701</v>
      </c>
      <c r="E21" s="53" t="s">
        <v>1088</v>
      </c>
      <c r="F21" s="87">
        <v>11</v>
      </c>
      <c r="G21" s="87">
        <v>11</v>
      </c>
      <c r="H21" s="55" t="s">
        <v>790</v>
      </c>
    </row>
    <row r="22" spans="1:7" s="55" customFormat="1" ht="46.5">
      <c r="A22" s="52" t="s">
        <v>132</v>
      </c>
      <c r="B22" s="43">
        <v>706</v>
      </c>
      <c r="C22" s="53" t="s">
        <v>226</v>
      </c>
      <c r="D22" s="53"/>
      <c r="E22" s="53"/>
      <c r="F22" s="87">
        <f>F23+F29</f>
        <v>51484</v>
      </c>
      <c r="G22" s="87">
        <f>G23+G29</f>
        <v>51591</v>
      </c>
    </row>
    <row r="23" spans="1:7" s="55" customFormat="1" ht="62.25">
      <c r="A23" s="52" t="s">
        <v>839</v>
      </c>
      <c r="B23" s="43">
        <v>706</v>
      </c>
      <c r="C23" s="53" t="s">
        <v>226</v>
      </c>
      <c r="D23" s="53" t="s">
        <v>680</v>
      </c>
      <c r="E23" s="53"/>
      <c r="F23" s="87">
        <f>F24</f>
        <v>8099</v>
      </c>
      <c r="G23" s="87">
        <f>G24</f>
        <v>8122</v>
      </c>
    </row>
    <row r="24" spans="1:8" s="55" customFormat="1" ht="62.25">
      <c r="A24" s="52" t="s">
        <v>916</v>
      </c>
      <c r="B24" s="43">
        <v>706</v>
      </c>
      <c r="C24" s="53" t="s">
        <v>226</v>
      </c>
      <c r="D24" s="53" t="s">
        <v>681</v>
      </c>
      <c r="E24" s="53"/>
      <c r="F24" s="87">
        <f>F25</f>
        <v>8099</v>
      </c>
      <c r="G24" s="87">
        <f>G25</f>
        <v>8122</v>
      </c>
      <c r="H24" s="55" t="s">
        <v>931</v>
      </c>
    </row>
    <row r="25" spans="1:7" s="55" customFormat="1" ht="15">
      <c r="A25" s="52" t="s">
        <v>586</v>
      </c>
      <c r="B25" s="43">
        <v>706</v>
      </c>
      <c r="C25" s="53" t="s">
        <v>226</v>
      </c>
      <c r="D25" s="53" t="s">
        <v>682</v>
      </c>
      <c r="E25" s="53"/>
      <c r="F25" s="87">
        <f>F26+F27+F28</f>
        <v>8099</v>
      </c>
      <c r="G25" s="87">
        <f>G26+G27+G28</f>
        <v>8122</v>
      </c>
    </row>
    <row r="26" spans="1:8" s="55" customFormat="1" ht="62.25">
      <c r="A26" s="52" t="s">
        <v>1084</v>
      </c>
      <c r="B26" s="43">
        <v>706</v>
      </c>
      <c r="C26" s="53" t="s">
        <v>226</v>
      </c>
      <c r="D26" s="53" t="s">
        <v>682</v>
      </c>
      <c r="E26" s="53" t="s">
        <v>1085</v>
      </c>
      <c r="F26" s="87">
        <v>6184</v>
      </c>
      <c r="G26" s="87">
        <v>6184</v>
      </c>
      <c r="H26" s="55" t="s">
        <v>790</v>
      </c>
    </row>
    <row r="27" spans="1:8" s="55" customFormat="1" ht="30.75">
      <c r="A27" s="52" t="s">
        <v>587</v>
      </c>
      <c r="B27" s="43">
        <v>706</v>
      </c>
      <c r="C27" s="53" t="s">
        <v>226</v>
      </c>
      <c r="D27" s="53" t="s">
        <v>682</v>
      </c>
      <c r="E27" s="53" t="s">
        <v>1086</v>
      </c>
      <c r="F27" s="87">
        <v>1832</v>
      </c>
      <c r="G27" s="87">
        <v>1856</v>
      </c>
      <c r="H27" s="55" t="s">
        <v>790</v>
      </c>
    </row>
    <row r="28" spans="1:8" s="55" customFormat="1" ht="15">
      <c r="A28" s="52" t="s">
        <v>1087</v>
      </c>
      <c r="B28" s="43">
        <v>706</v>
      </c>
      <c r="C28" s="53" t="s">
        <v>226</v>
      </c>
      <c r="D28" s="53" t="s">
        <v>682</v>
      </c>
      <c r="E28" s="53" t="s">
        <v>1088</v>
      </c>
      <c r="F28" s="87">
        <v>83</v>
      </c>
      <c r="G28" s="87">
        <v>82</v>
      </c>
      <c r="H28" s="55" t="s">
        <v>790</v>
      </c>
    </row>
    <row r="29" spans="1:7" s="55" customFormat="1" ht="30.75">
      <c r="A29" s="52" t="s">
        <v>842</v>
      </c>
      <c r="B29" s="43">
        <v>706</v>
      </c>
      <c r="C29" s="53" t="s">
        <v>226</v>
      </c>
      <c r="D29" s="53" t="s">
        <v>698</v>
      </c>
      <c r="E29" s="53"/>
      <c r="F29" s="87">
        <f>F30</f>
        <v>43385</v>
      </c>
      <c r="G29" s="87">
        <f>G30</f>
        <v>43469</v>
      </c>
    </row>
    <row r="30" spans="1:8" s="55" customFormat="1" ht="46.5">
      <c r="A30" s="52" t="s">
        <v>702</v>
      </c>
      <c r="B30" s="43">
        <v>706</v>
      </c>
      <c r="C30" s="53" t="s">
        <v>226</v>
      </c>
      <c r="D30" s="53" t="s">
        <v>703</v>
      </c>
      <c r="E30" s="53"/>
      <c r="F30" s="87">
        <f>F31+F35</f>
        <v>43385</v>
      </c>
      <c r="G30" s="87">
        <f>G31+G35</f>
        <v>43469</v>
      </c>
      <c r="H30" s="55" t="s">
        <v>930</v>
      </c>
    </row>
    <row r="31" spans="1:7" s="55" customFormat="1" ht="15">
      <c r="A31" s="52" t="s">
        <v>586</v>
      </c>
      <c r="B31" s="43">
        <v>706</v>
      </c>
      <c r="C31" s="53" t="s">
        <v>226</v>
      </c>
      <c r="D31" s="53" t="s">
        <v>704</v>
      </c>
      <c r="E31" s="53"/>
      <c r="F31" s="87">
        <f>F32+F33+F34</f>
        <v>41492</v>
      </c>
      <c r="G31" s="87">
        <f>G32+G33+G34</f>
        <v>41576</v>
      </c>
    </row>
    <row r="32" spans="1:8" s="55" customFormat="1" ht="62.25">
      <c r="A32" s="52" t="s">
        <v>1084</v>
      </c>
      <c r="B32" s="43">
        <v>706</v>
      </c>
      <c r="C32" s="53" t="s">
        <v>226</v>
      </c>
      <c r="D32" s="53" t="s">
        <v>704</v>
      </c>
      <c r="E32" s="53" t="s">
        <v>1085</v>
      </c>
      <c r="F32" s="87">
        <v>30701</v>
      </c>
      <c r="G32" s="87">
        <v>30701</v>
      </c>
      <c r="H32" s="55" t="s">
        <v>790</v>
      </c>
    </row>
    <row r="33" spans="1:8" s="55" customFormat="1" ht="30.75">
      <c r="A33" s="52" t="s">
        <v>587</v>
      </c>
      <c r="B33" s="43">
        <v>706</v>
      </c>
      <c r="C33" s="53" t="s">
        <v>226</v>
      </c>
      <c r="D33" s="53" t="s">
        <v>704</v>
      </c>
      <c r="E33" s="53" t="s">
        <v>1086</v>
      </c>
      <c r="F33" s="87">
        <v>10591</v>
      </c>
      <c r="G33" s="87">
        <v>10675</v>
      </c>
      <c r="H33" s="55" t="s">
        <v>790</v>
      </c>
    </row>
    <row r="34" spans="1:8" s="55" customFormat="1" ht="15">
      <c r="A34" s="52" t="s">
        <v>1087</v>
      </c>
      <c r="B34" s="43">
        <v>706</v>
      </c>
      <c r="C34" s="53" t="s">
        <v>226</v>
      </c>
      <c r="D34" s="53" t="s">
        <v>704</v>
      </c>
      <c r="E34" s="53" t="s">
        <v>1088</v>
      </c>
      <c r="F34" s="87">
        <f>200</f>
        <v>200</v>
      </c>
      <c r="G34" s="87">
        <v>200</v>
      </c>
      <c r="H34" s="55" t="s">
        <v>790</v>
      </c>
    </row>
    <row r="35" spans="1:7" s="55" customFormat="1" ht="30.75">
      <c r="A35" s="52" t="s">
        <v>252</v>
      </c>
      <c r="B35" s="43">
        <v>706</v>
      </c>
      <c r="C35" s="53" t="s">
        <v>226</v>
      </c>
      <c r="D35" s="53" t="s">
        <v>705</v>
      </c>
      <c r="E35" s="53"/>
      <c r="F35" s="87">
        <f>F36</f>
        <v>1893</v>
      </c>
      <c r="G35" s="87">
        <f>G36</f>
        <v>1893</v>
      </c>
    </row>
    <row r="36" spans="1:8" s="55" customFormat="1" ht="62.25">
      <c r="A36" s="52" t="s">
        <v>1084</v>
      </c>
      <c r="B36" s="43">
        <v>706</v>
      </c>
      <c r="C36" s="53" t="s">
        <v>226</v>
      </c>
      <c r="D36" s="53" t="s">
        <v>705</v>
      </c>
      <c r="E36" s="53" t="s">
        <v>1085</v>
      </c>
      <c r="F36" s="87">
        <v>1893</v>
      </c>
      <c r="G36" s="87">
        <v>1893</v>
      </c>
      <c r="H36" s="55" t="s">
        <v>790</v>
      </c>
    </row>
    <row r="37" spans="1:7" s="55" customFormat="1" ht="15" hidden="1">
      <c r="A37" s="52" t="s">
        <v>589</v>
      </c>
      <c r="B37" s="43">
        <v>706</v>
      </c>
      <c r="C37" s="53" t="s">
        <v>583</v>
      </c>
      <c r="D37" s="53"/>
      <c r="E37" s="53"/>
      <c r="F37" s="87">
        <f aca="true" t="shared" si="0" ref="F37:G40">F38</f>
        <v>0</v>
      </c>
      <c r="G37" s="87">
        <f t="shared" si="0"/>
        <v>0</v>
      </c>
    </row>
    <row r="38" spans="1:7" s="55" customFormat="1" ht="30.75" hidden="1">
      <c r="A38" s="52" t="s">
        <v>842</v>
      </c>
      <c r="B38" s="43">
        <v>706</v>
      </c>
      <c r="C38" s="53" t="s">
        <v>583</v>
      </c>
      <c r="D38" s="53" t="s">
        <v>698</v>
      </c>
      <c r="E38" s="53"/>
      <c r="F38" s="87">
        <f t="shared" si="0"/>
        <v>0</v>
      </c>
      <c r="G38" s="87">
        <f t="shared" si="0"/>
        <v>0</v>
      </c>
    </row>
    <row r="39" spans="1:7" s="55" customFormat="1" ht="30.75" hidden="1">
      <c r="A39" s="52" t="s">
        <v>712</v>
      </c>
      <c r="B39" s="43">
        <v>706</v>
      </c>
      <c r="C39" s="53" t="s">
        <v>583</v>
      </c>
      <c r="D39" s="53" t="s">
        <v>713</v>
      </c>
      <c r="E39" s="53"/>
      <c r="F39" s="87">
        <f t="shared" si="0"/>
        <v>0</v>
      </c>
      <c r="G39" s="87">
        <f t="shared" si="0"/>
        <v>0</v>
      </c>
    </row>
    <row r="40" spans="1:7" s="55" customFormat="1" ht="15" hidden="1">
      <c r="A40" s="52" t="s">
        <v>590</v>
      </c>
      <c r="B40" s="43">
        <v>706</v>
      </c>
      <c r="C40" s="53" t="s">
        <v>583</v>
      </c>
      <c r="D40" s="53" t="s">
        <v>714</v>
      </c>
      <c r="E40" s="53"/>
      <c r="F40" s="87">
        <f t="shared" si="0"/>
        <v>0</v>
      </c>
      <c r="G40" s="87">
        <f t="shared" si="0"/>
        <v>0</v>
      </c>
    </row>
    <row r="41" spans="1:8" s="55" customFormat="1" ht="30.75" hidden="1">
      <c r="A41" s="52" t="s">
        <v>587</v>
      </c>
      <c r="B41" s="43">
        <v>706</v>
      </c>
      <c r="C41" s="53" t="s">
        <v>583</v>
      </c>
      <c r="D41" s="53" t="s">
        <v>714</v>
      </c>
      <c r="E41" s="53" t="s">
        <v>1086</v>
      </c>
      <c r="F41" s="87">
        <v>0</v>
      </c>
      <c r="G41" s="87"/>
      <c r="H41" s="55" t="s">
        <v>790</v>
      </c>
    </row>
    <row r="42" spans="1:7" s="55" customFormat="1" ht="15">
      <c r="A42" s="52" t="s">
        <v>27</v>
      </c>
      <c r="B42" s="43">
        <v>706</v>
      </c>
      <c r="C42" s="53" t="s">
        <v>846</v>
      </c>
      <c r="D42" s="53"/>
      <c r="E42" s="53"/>
      <c r="F42" s="87">
        <f aca="true" t="shared" si="1" ref="F42:G45">F43</f>
        <v>600</v>
      </c>
      <c r="G42" s="87">
        <f t="shared" si="1"/>
        <v>600</v>
      </c>
    </row>
    <row r="43" spans="1:7" s="55" customFormat="1" ht="46.5">
      <c r="A43" s="52" t="s">
        <v>742</v>
      </c>
      <c r="B43" s="43">
        <v>706</v>
      </c>
      <c r="C43" s="53" t="s">
        <v>846</v>
      </c>
      <c r="D43" s="53" t="s">
        <v>743</v>
      </c>
      <c r="E43" s="53"/>
      <c r="F43" s="87">
        <f t="shared" si="1"/>
        <v>600</v>
      </c>
      <c r="G43" s="87">
        <f t="shared" si="1"/>
        <v>600</v>
      </c>
    </row>
    <row r="44" spans="1:7" s="55" customFormat="1" ht="46.5">
      <c r="A44" s="52" t="s">
        <v>920</v>
      </c>
      <c r="B44" s="43">
        <v>706</v>
      </c>
      <c r="C44" s="53" t="s">
        <v>846</v>
      </c>
      <c r="D44" s="53" t="s">
        <v>744</v>
      </c>
      <c r="E44" s="53"/>
      <c r="F44" s="87">
        <f t="shared" si="1"/>
        <v>600</v>
      </c>
      <c r="G44" s="87">
        <f t="shared" si="1"/>
        <v>600</v>
      </c>
    </row>
    <row r="45" spans="1:7" s="55" customFormat="1" ht="15">
      <c r="A45" s="52" t="s">
        <v>863</v>
      </c>
      <c r="B45" s="43">
        <v>706</v>
      </c>
      <c r="C45" s="53" t="s">
        <v>846</v>
      </c>
      <c r="D45" s="53" t="s">
        <v>745</v>
      </c>
      <c r="E45" s="53"/>
      <c r="F45" s="87">
        <f t="shared" si="1"/>
        <v>600</v>
      </c>
      <c r="G45" s="87">
        <f t="shared" si="1"/>
        <v>600</v>
      </c>
    </row>
    <row r="46" spans="1:8" s="55" customFormat="1" ht="15">
      <c r="A46" s="52" t="s">
        <v>1087</v>
      </c>
      <c r="B46" s="43">
        <v>706</v>
      </c>
      <c r="C46" s="53" t="s">
        <v>846</v>
      </c>
      <c r="D46" s="53" t="s">
        <v>745</v>
      </c>
      <c r="E46" s="53" t="s">
        <v>1088</v>
      </c>
      <c r="F46" s="87">
        <v>600</v>
      </c>
      <c r="G46" s="87">
        <v>600</v>
      </c>
      <c r="H46" s="55" t="s">
        <v>790</v>
      </c>
    </row>
    <row r="47" spans="1:7" s="55" customFormat="1" ht="15">
      <c r="A47" s="52" t="s">
        <v>82</v>
      </c>
      <c r="B47" s="43">
        <v>706</v>
      </c>
      <c r="C47" s="53" t="s">
        <v>847</v>
      </c>
      <c r="D47" s="53"/>
      <c r="E47" s="53"/>
      <c r="F47" s="87">
        <f>F48+F64+F54</f>
        <v>11297.4</v>
      </c>
      <c r="G47" s="87">
        <f>G48+G64+G54</f>
        <v>11304.4</v>
      </c>
    </row>
    <row r="48" spans="1:7" s="55" customFormat="1" ht="46.5">
      <c r="A48" s="52" t="s">
        <v>85</v>
      </c>
      <c r="B48" s="43">
        <v>706</v>
      </c>
      <c r="C48" s="53" t="s">
        <v>847</v>
      </c>
      <c r="D48" s="53" t="s">
        <v>655</v>
      </c>
      <c r="E48" s="53"/>
      <c r="F48" s="87">
        <f>F49</f>
        <v>4735</v>
      </c>
      <c r="G48" s="87">
        <f>G49</f>
        <v>4742</v>
      </c>
    </row>
    <row r="49" spans="1:7" s="55" customFormat="1" ht="30.75">
      <c r="A49" s="52" t="s">
        <v>659</v>
      </c>
      <c r="B49" s="43">
        <v>706</v>
      </c>
      <c r="C49" s="53" t="s">
        <v>847</v>
      </c>
      <c r="D49" s="53" t="s">
        <v>1039</v>
      </c>
      <c r="E49" s="53"/>
      <c r="F49" s="87">
        <f>F50</f>
        <v>4735</v>
      </c>
      <c r="G49" s="87">
        <f>G50</f>
        <v>4742</v>
      </c>
    </row>
    <row r="50" spans="1:7" s="55" customFormat="1" ht="15">
      <c r="A50" s="52" t="s">
        <v>592</v>
      </c>
      <c r="B50" s="43">
        <v>706</v>
      </c>
      <c r="C50" s="53" t="s">
        <v>847</v>
      </c>
      <c r="D50" s="53" t="s">
        <v>1040</v>
      </c>
      <c r="E50" s="53"/>
      <c r="F50" s="87">
        <f>F51+F52+F53</f>
        <v>4735</v>
      </c>
      <c r="G50" s="87">
        <f>G51+G52+G53</f>
        <v>4742</v>
      </c>
    </row>
    <row r="51" spans="1:8" s="55" customFormat="1" ht="62.25">
      <c r="A51" s="52" t="s">
        <v>1084</v>
      </c>
      <c r="B51" s="43">
        <v>706</v>
      </c>
      <c r="C51" s="53" t="s">
        <v>847</v>
      </c>
      <c r="D51" s="53" t="s">
        <v>1040</v>
      </c>
      <c r="E51" s="53" t="s">
        <v>1085</v>
      </c>
      <c r="F51" s="87">
        <v>4155</v>
      </c>
      <c r="G51" s="87">
        <v>4155</v>
      </c>
      <c r="H51" s="55" t="s">
        <v>790</v>
      </c>
    </row>
    <row r="52" spans="1:8" s="55" customFormat="1" ht="30.75">
      <c r="A52" s="52" t="s">
        <v>587</v>
      </c>
      <c r="B52" s="43">
        <v>706</v>
      </c>
      <c r="C52" s="53" t="s">
        <v>847</v>
      </c>
      <c r="D52" s="53" t="s">
        <v>1040</v>
      </c>
      <c r="E52" s="53" t="s">
        <v>1086</v>
      </c>
      <c r="F52" s="87">
        <v>579</v>
      </c>
      <c r="G52" s="87">
        <v>586</v>
      </c>
      <c r="H52" s="55" t="s">
        <v>790</v>
      </c>
    </row>
    <row r="53" spans="1:8" s="55" customFormat="1" ht="15">
      <c r="A53" s="52" t="s">
        <v>1087</v>
      </c>
      <c r="B53" s="43">
        <v>706</v>
      </c>
      <c r="C53" s="53" t="s">
        <v>847</v>
      </c>
      <c r="D53" s="53" t="s">
        <v>1040</v>
      </c>
      <c r="E53" s="53" t="s">
        <v>1088</v>
      </c>
      <c r="F53" s="87">
        <v>1</v>
      </c>
      <c r="G53" s="87">
        <v>1</v>
      </c>
      <c r="H53" s="55" t="s">
        <v>790</v>
      </c>
    </row>
    <row r="54" spans="1:7" s="55" customFormat="1" ht="30.75">
      <c r="A54" s="52" t="s">
        <v>842</v>
      </c>
      <c r="B54" s="43">
        <v>706</v>
      </c>
      <c r="C54" s="53" t="s">
        <v>847</v>
      </c>
      <c r="D54" s="53" t="s">
        <v>698</v>
      </c>
      <c r="E54" s="53"/>
      <c r="F54" s="87">
        <f>F55</f>
        <v>4862.4</v>
      </c>
      <c r="G54" s="87">
        <f>G55</f>
        <v>4862.4</v>
      </c>
    </row>
    <row r="55" spans="1:7" s="55" customFormat="1" ht="46.5">
      <c r="A55" s="52" t="s">
        <v>706</v>
      </c>
      <c r="B55" s="43">
        <v>706</v>
      </c>
      <c r="C55" s="53" t="s">
        <v>847</v>
      </c>
      <c r="D55" s="53" t="s">
        <v>707</v>
      </c>
      <c r="E55" s="53"/>
      <c r="F55" s="87">
        <f>F56+F59+F61</f>
        <v>4862.4</v>
      </c>
      <c r="G55" s="87">
        <f>G56+G59+G61</f>
        <v>4862.4</v>
      </c>
    </row>
    <row r="56" spans="1:7" s="55" customFormat="1" ht="30.75">
      <c r="A56" s="52" t="s">
        <v>591</v>
      </c>
      <c r="B56" s="43">
        <v>706</v>
      </c>
      <c r="C56" s="53" t="s">
        <v>847</v>
      </c>
      <c r="D56" s="53" t="s">
        <v>711</v>
      </c>
      <c r="E56" s="53"/>
      <c r="F56" s="87">
        <f>F57+F58</f>
        <v>3635</v>
      </c>
      <c r="G56" s="87">
        <f>G57+G58</f>
        <v>3635</v>
      </c>
    </row>
    <row r="57" spans="1:8" s="55" customFormat="1" ht="62.25">
      <c r="A57" s="52" t="s">
        <v>1084</v>
      </c>
      <c r="B57" s="43">
        <v>706</v>
      </c>
      <c r="C57" s="53" t="s">
        <v>847</v>
      </c>
      <c r="D57" s="53" t="s">
        <v>711</v>
      </c>
      <c r="E57" s="53" t="s">
        <v>1085</v>
      </c>
      <c r="F57" s="87">
        <v>3300</v>
      </c>
      <c r="G57" s="87">
        <v>3300</v>
      </c>
      <c r="H57" s="55" t="s">
        <v>789</v>
      </c>
    </row>
    <row r="58" spans="1:8" s="55" customFormat="1" ht="30.75">
      <c r="A58" s="52" t="s">
        <v>587</v>
      </c>
      <c r="B58" s="43">
        <v>706</v>
      </c>
      <c r="C58" s="53" t="s">
        <v>847</v>
      </c>
      <c r="D58" s="53" t="s">
        <v>711</v>
      </c>
      <c r="E58" s="53" t="s">
        <v>1086</v>
      </c>
      <c r="F58" s="87">
        <v>335</v>
      </c>
      <c r="G58" s="87">
        <v>335</v>
      </c>
      <c r="H58" s="55" t="s">
        <v>789</v>
      </c>
    </row>
    <row r="59" spans="1:7" s="55" customFormat="1" ht="46.5">
      <c r="A59" s="52" t="s">
        <v>593</v>
      </c>
      <c r="B59" s="43">
        <v>706</v>
      </c>
      <c r="C59" s="53" t="s">
        <v>847</v>
      </c>
      <c r="D59" s="53" t="s">
        <v>709</v>
      </c>
      <c r="E59" s="53"/>
      <c r="F59" s="87">
        <f>F60</f>
        <v>998</v>
      </c>
      <c r="G59" s="87">
        <f>G60</f>
        <v>998</v>
      </c>
    </row>
    <row r="60" spans="1:8" s="55" customFormat="1" ht="62.25">
      <c r="A60" s="52" t="s">
        <v>1084</v>
      </c>
      <c r="B60" s="43">
        <v>706</v>
      </c>
      <c r="C60" s="53" t="s">
        <v>847</v>
      </c>
      <c r="D60" s="53" t="s">
        <v>709</v>
      </c>
      <c r="E60" s="53" t="s">
        <v>1085</v>
      </c>
      <c r="F60" s="87">
        <v>998</v>
      </c>
      <c r="G60" s="87">
        <v>998</v>
      </c>
      <c r="H60" s="55" t="s">
        <v>789</v>
      </c>
    </row>
    <row r="61" spans="1:7" s="55" customFormat="1" ht="30.75">
      <c r="A61" s="52" t="s">
        <v>594</v>
      </c>
      <c r="B61" s="43">
        <v>706</v>
      </c>
      <c r="C61" s="53" t="s">
        <v>847</v>
      </c>
      <c r="D61" s="53" t="s">
        <v>710</v>
      </c>
      <c r="E61" s="53"/>
      <c r="F61" s="87">
        <f>F62+F63</f>
        <v>229.4</v>
      </c>
      <c r="G61" s="87">
        <f>G62+G63</f>
        <v>229.4</v>
      </c>
    </row>
    <row r="62" spans="1:8" s="55" customFormat="1" ht="62.25">
      <c r="A62" s="52" t="s">
        <v>1084</v>
      </c>
      <c r="B62" s="43">
        <v>706</v>
      </c>
      <c r="C62" s="53" t="s">
        <v>847</v>
      </c>
      <c r="D62" s="53" t="s">
        <v>710</v>
      </c>
      <c r="E62" s="53" t="s">
        <v>1085</v>
      </c>
      <c r="F62" s="87">
        <v>147</v>
      </c>
      <c r="G62" s="87">
        <v>147</v>
      </c>
      <c r="H62" s="55" t="s">
        <v>789</v>
      </c>
    </row>
    <row r="63" spans="1:8" s="55" customFormat="1" ht="30.75">
      <c r="A63" s="52" t="s">
        <v>587</v>
      </c>
      <c r="B63" s="43">
        <v>706</v>
      </c>
      <c r="C63" s="53" t="s">
        <v>847</v>
      </c>
      <c r="D63" s="53" t="s">
        <v>710</v>
      </c>
      <c r="E63" s="53" t="s">
        <v>1086</v>
      </c>
      <c r="F63" s="87">
        <v>82.4</v>
      </c>
      <c r="G63" s="87">
        <v>82.4</v>
      </c>
      <c r="H63" s="55" t="s">
        <v>789</v>
      </c>
    </row>
    <row r="64" spans="1:7" s="55" customFormat="1" ht="62.25">
      <c r="A64" s="52" t="s">
        <v>715</v>
      </c>
      <c r="B64" s="43">
        <v>706</v>
      </c>
      <c r="C64" s="53" t="s">
        <v>847</v>
      </c>
      <c r="D64" s="53" t="s">
        <v>716</v>
      </c>
      <c r="E64" s="53"/>
      <c r="F64" s="87">
        <f>F65</f>
        <v>1700</v>
      </c>
      <c r="G64" s="87">
        <f>G65</f>
        <v>1700</v>
      </c>
    </row>
    <row r="65" spans="1:7" s="55" customFormat="1" ht="30.75">
      <c r="A65" s="52" t="s">
        <v>756</v>
      </c>
      <c r="B65" s="43">
        <v>706</v>
      </c>
      <c r="C65" s="53" t="s">
        <v>847</v>
      </c>
      <c r="D65" s="53" t="s">
        <v>757</v>
      </c>
      <c r="E65" s="53"/>
      <c r="F65" s="87">
        <f>F66+F68</f>
        <v>1700</v>
      </c>
      <c r="G65" s="87">
        <f>G66+G68</f>
        <v>1700</v>
      </c>
    </row>
    <row r="66" spans="1:8" s="55" customFormat="1" ht="30.75">
      <c r="A66" s="52" t="s">
        <v>595</v>
      </c>
      <c r="B66" s="43">
        <v>706</v>
      </c>
      <c r="C66" s="53" t="s">
        <v>847</v>
      </c>
      <c r="D66" s="53" t="s">
        <v>760</v>
      </c>
      <c r="E66" s="53"/>
      <c r="F66" s="87">
        <f>F67</f>
        <v>1200</v>
      </c>
      <c r="G66" s="87">
        <f>G67</f>
        <v>1200</v>
      </c>
      <c r="H66" s="55" t="s">
        <v>596</v>
      </c>
    </row>
    <row r="67" spans="1:8" s="55" customFormat="1" ht="30.75">
      <c r="A67" s="52" t="s">
        <v>587</v>
      </c>
      <c r="B67" s="43">
        <v>706</v>
      </c>
      <c r="C67" s="53" t="s">
        <v>847</v>
      </c>
      <c r="D67" s="53" t="s">
        <v>760</v>
      </c>
      <c r="E67" s="53" t="s">
        <v>1086</v>
      </c>
      <c r="F67" s="87">
        <v>1200</v>
      </c>
      <c r="G67" s="87">
        <v>1200</v>
      </c>
      <c r="H67" s="55" t="s">
        <v>790</v>
      </c>
    </row>
    <row r="68" spans="1:7" s="55" customFormat="1" ht="15">
      <c r="A68" s="52" t="s">
        <v>300</v>
      </c>
      <c r="B68" s="43">
        <v>706</v>
      </c>
      <c r="C68" s="53" t="s">
        <v>847</v>
      </c>
      <c r="D68" s="53" t="s">
        <v>761</v>
      </c>
      <c r="E68" s="53"/>
      <c r="F68" s="87">
        <f>F69</f>
        <v>500</v>
      </c>
      <c r="G68" s="87">
        <f>G69</f>
        <v>500</v>
      </c>
    </row>
    <row r="69" spans="1:8" s="55" customFormat="1" ht="30.75">
      <c r="A69" s="52" t="s">
        <v>587</v>
      </c>
      <c r="B69" s="43">
        <v>706</v>
      </c>
      <c r="C69" s="53" t="s">
        <v>847</v>
      </c>
      <c r="D69" s="53" t="s">
        <v>761</v>
      </c>
      <c r="E69" s="53" t="s">
        <v>1086</v>
      </c>
      <c r="F69" s="87">
        <v>500</v>
      </c>
      <c r="G69" s="87">
        <v>500</v>
      </c>
      <c r="H69" s="55" t="s">
        <v>790</v>
      </c>
    </row>
    <row r="70" spans="1:8" s="56" customFormat="1" ht="15" hidden="1">
      <c r="A70" s="52" t="s">
        <v>149</v>
      </c>
      <c r="B70" s="43">
        <v>706</v>
      </c>
      <c r="C70" s="53" t="s">
        <v>150</v>
      </c>
      <c r="D70" s="53"/>
      <c r="E70" s="53"/>
      <c r="F70" s="87">
        <f aca="true" t="shared" si="2" ref="F70:G74">F71</f>
        <v>0</v>
      </c>
      <c r="G70" s="87">
        <f t="shared" si="2"/>
        <v>0</v>
      </c>
      <c r="H70" s="55"/>
    </row>
    <row r="71" spans="1:7" s="55" customFormat="1" ht="15" hidden="1">
      <c r="A71" s="52" t="s">
        <v>152</v>
      </c>
      <c r="B71" s="43">
        <v>706</v>
      </c>
      <c r="C71" s="53" t="s">
        <v>151</v>
      </c>
      <c r="D71" s="53"/>
      <c r="E71" s="53"/>
      <c r="F71" s="87">
        <f t="shared" si="2"/>
        <v>0</v>
      </c>
      <c r="G71" s="87">
        <f t="shared" si="2"/>
        <v>0</v>
      </c>
    </row>
    <row r="72" spans="1:7" s="55" customFormat="1" ht="30.75" hidden="1">
      <c r="A72" s="52" t="s">
        <v>842</v>
      </c>
      <c r="B72" s="43">
        <v>706</v>
      </c>
      <c r="C72" s="53" t="s">
        <v>151</v>
      </c>
      <c r="D72" s="53" t="s">
        <v>698</v>
      </c>
      <c r="E72" s="53"/>
      <c r="F72" s="87">
        <f t="shared" si="2"/>
        <v>0</v>
      </c>
      <c r="G72" s="87">
        <f t="shared" si="2"/>
        <v>0</v>
      </c>
    </row>
    <row r="73" spans="1:7" s="55" customFormat="1" ht="46.5" hidden="1">
      <c r="A73" s="52" t="s">
        <v>706</v>
      </c>
      <c r="B73" s="43">
        <v>706</v>
      </c>
      <c r="C73" s="53" t="s">
        <v>151</v>
      </c>
      <c r="D73" s="53" t="s">
        <v>707</v>
      </c>
      <c r="E73" s="53"/>
      <c r="F73" s="87">
        <f t="shared" si="2"/>
        <v>0</v>
      </c>
      <c r="G73" s="87">
        <f t="shared" si="2"/>
        <v>0</v>
      </c>
    </row>
    <row r="74" spans="1:7" s="55" customFormat="1" ht="46.5" hidden="1">
      <c r="A74" s="52" t="s">
        <v>831</v>
      </c>
      <c r="B74" s="43">
        <v>706</v>
      </c>
      <c r="C74" s="53" t="s">
        <v>151</v>
      </c>
      <c r="D74" s="53" t="s">
        <v>708</v>
      </c>
      <c r="E74" s="53"/>
      <c r="F74" s="87">
        <f t="shared" si="2"/>
        <v>0</v>
      </c>
      <c r="G74" s="87">
        <f t="shared" si="2"/>
        <v>0</v>
      </c>
    </row>
    <row r="75" spans="1:8" s="55" customFormat="1" ht="15" hidden="1">
      <c r="A75" s="52" t="s">
        <v>550</v>
      </c>
      <c r="B75" s="43">
        <v>706</v>
      </c>
      <c r="C75" s="53" t="s">
        <v>151</v>
      </c>
      <c r="D75" s="53" t="s">
        <v>708</v>
      </c>
      <c r="E75" s="53" t="s">
        <v>1098</v>
      </c>
      <c r="F75" s="87">
        <v>0</v>
      </c>
      <c r="G75" s="87"/>
      <c r="H75" s="55" t="s">
        <v>792</v>
      </c>
    </row>
    <row r="76" spans="1:8" s="56" customFormat="1" ht="30.75">
      <c r="A76" s="52" t="s">
        <v>228</v>
      </c>
      <c r="B76" s="43">
        <v>706</v>
      </c>
      <c r="C76" s="53" t="s">
        <v>229</v>
      </c>
      <c r="D76" s="53"/>
      <c r="E76" s="53"/>
      <c r="F76" s="87">
        <f>F77</f>
        <v>2865</v>
      </c>
      <c r="G76" s="87">
        <f>G77</f>
        <v>2957</v>
      </c>
      <c r="H76" s="55"/>
    </row>
    <row r="77" spans="1:7" s="55" customFormat="1" ht="30.75">
      <c r="A77" s="52" t="s">
        <v>293</v>
      </c>
      <c r="B77" s="43">
        <v>706</v>
      </c>
      <c r="C77" s="53" t="s">
        <v>137</v>
      </c>
      <c r="D77" s="53"/>
      <c r="E77" s="53"/>
      <c r="F77" s="87">
        <f>F78+F87</f>
        <v>2865</v>
      </c>
      <c r="G77" s="87">
        <f>G78+G87</f>
        <v>2957</v>
      </c>
    </row>
    <row r="78" spans="1:7" s="55" customFormat="1" ht="46.5">
      <c r="A78" s="52" t="s">
        <v>742</v>
      </c>
      <c r="B78" s="43">
        <v>706</v>
      </c>
      <c r="C78" s="53" t="s">
        <v>137</v>
      </c>
      <c r="D78" s="53" t="s">
        <v>743</v>
      </c>
      <c r="E78" s="53"/>
      <c r="F78" s="87">
        <f>F79+F84</f>
        <v>2282</v>
      </c>
      <c r="G78" s="87">
        <f>G79+G84</f>
        <v>2374</v>
      </c>
    </row>
    <row r="79" spans="1:7" s="55" customFormat="1" ht="46.5">
      <c r="A79" s="52" t="s">
        <v>921</v>
      </c>
      <c r="B79" s="43">
        <v>706</v>
      </c>
      <c r="C79" s="53" t="s">
        <v>137</v>
      </c>
      <c r="D79" s="53" t="s">
        <v>746</v>
      </c>
      <c r="E79" s="53"/>
      <c r="F79" s="87">
        <f>F80</f>
        <v>2182</v>
      </c>
      <c r="G79" s="87">
        <f>G80</f>
        <v>2274</v>
      </c>
    </row>
    <row r="80" spans="1:7" s="55" customFormat="1" ht="15">
      <c r="A80" s="52" t="s">
        <v>123</v>
      </c>
      <c r="B80" s="43">
        <v>706</v>
      </c>
      <c r="C80" s="53" t="s">
        <v>137</v>
      </c>
      <c r="D80" s="53" t="s">
        <v>747</v>
      </c>
      <c r="E80" s="53"/>
      <c r="F80" s="87">
        <f>F81+F82+F83</f>
        <v>2182</v>
      </c>
      <c r="G80" s="87">
        <f>G81+G82+G83</f>
        <v>2274</v>
      </c>
    </row>
    <row r="81" spans="1:8" s="55" customFormat="1" ht="62.25">
      <c r="A81" s="52" t="s">
        <v>1084</v>
      </c>
      <c r="B81" s="43">
        <v>706</v>
      </c>
      <c r="C81" s="53" t="s">
        <v>137</v>
      </c>
      <c r="D81" s="53" t="s">
        <v>747</v>
      </c>
      <c r="E81" s="53" t="s">
        <v>1085</v>
      </c>
      <c r="F81" s="87">
        <v>1843</v>
      </c>
      <c r="G81" s="87">
        <v>1935</v>
      </c>
      <c r="H81" s="55" t="s">
        <v>790</v>
      </c>
    </row>
    <row r="82" spans="1:8" s="55" customFormat="1" ht="30.75">
      <c r="A82" s="52" t="s">
        <v>587</v>
      </c>
      <c r="B82" s="43">
        <v>706</v>
      </c>
      <c r="C82" s="53" t="s">
        <v>137</v>
      </c>
      <c r="D82" s="53" t="s">
        <v>747</v>
      </c>
      <c r="E82" s="53" t="s">
        <v>1086</v>
      </c>
      <c r="F82" s="87">
        <v>333</v>
      </c>
      <c r="G82" s="87">
        <v>333</v>
      </c>
      <c r="H82" s="55" t="s">
        <v>790</v>
      </c>
    </row>
    <row r="83" spans="1:8" s="55" customFormat="1" ht="15">
      <c r="A83" s="52" t="s">
        <v>1087</v>
      </c>
      <c r="B83" s="43">
        <v>706</v>
      </c>
      <c r="C83" s="53" t="s">
        <v>137</v>
      </c>
      <c r="D83" s="53" t="s">
        <v>747</v>
      </c>
      <c r="E83" s="53" t="s">
        <v>1088</v>
      </c>
      <c r="F83" s="87">
        <v>6</v>
      </c>
      <c r="G83" s="87">
        <v>6</v>
      </c>
      <c r="H83" s="55" t="s">
        <v>790</v>
      </c>
    </row>
    <row r="84" spans="1:7" s="55" customFormat="1" ht="46.5">
      <c r="A84" s="52" t="s">
        <v>983</v>
      </c>
      <c r="B84" s="43">
        <v>706</v>
      </c>
      <c r="C84" s="53" t="s">
        <v>846</v>
      </c>
      <c r="D84" s="53" t="s">
        <v>984</v>
      </c>
      <c r="E84" s="53"/>
      <c r="F84" s="87">
        <f>F85</f>
        <v>100</v>
      </c>
      <c r="G84" s="87">
        <f>G85</f>
        <v>100</v>
      </c>
    </row>
    <row r="85" spans="1:7" s="55" customFormat="1" ht="30.75">
      <c r="A85" s="52" t="s">
        <v>1013</v>
      </c>
      <c r="B85" s="43">
        <v>706</v>
      </c>
      <c r="C85" s="53" t="s">
        <v>846</v>
      </c>
      <c r="D85" s="53" t="s">
        <v>985</v>
      </c>
      <c r="E85" s="53"/>
      <c r="F85" s="87">
        <f>F86</f>
        <v>100</v>
      </c>
      <c r="G85" s="87">
        <f>G86</f>
        <v>100</v>
      </c>
    </row>
    <row r="86" spans="1:7" s="55" customFormat="1" ht="30.75">
      <c r="A86" s="52" t="s">
        <v>587</v>
      </c>
      <c r="B86" s="43">
        <v>706</v>
      </c>
      <c r="C86" s="53" t="s">
        <v>846</v>
      </c>
      <c r="D86" s="53" t="s">
        <v>985</v>
      </c>
      <c r="E86" s="53" t="s">
        <v>1086</v>
      </c>
      <c r="F86" s="87">
        <v>100</v>
      </c>
      <c r="G86" s="87">
        <v>100</v>
      </c>
    </row>
    <row r="87" spans="1:7" s="55" customFormat="1" ht="30.75">
      <c r="A87" s="52" t="s">
        <v>748</v>
      </c>
      <c r="B87" s="43">
        <v>706</v>
      </c>
      <c r="C87" s="53" t="s">
        <v>137</v>
      </c>
      <c r="D87" s="53" t="s">
        <v>749</v>
      </c>
      <c r="E87" s="53"/>
      <c r="F87" s="87">
        <f aca="true" t="shared" si="3" ref="F87:G89">F88</f>
        <v>583</v>
      </c>
      <c r="G87" s="87">
        <f t="shared" si="3"/>
        <v>583</v>
      </c>
    </row>
    <row r="88" spans="1:7" s="55" customFormat="1" ht="46.5">
      <c r="A88" s="52" t="s">
        <v>922</v>
      </c>
      <c r="B88" s="43">
        <v>706</v>
      </c>
      <c r="C88" s="53" t="s">
        <v>137</v>
      </c>
      <c r="D88" s="53" t="s">
        <v>750</v>
      </c>
      <c r="E88" s="53"/>
      <c r="F88" s="87">
        <f t="shared" si="3"/>
        <v>583</v>
      </c>
      <c r="G88" s="87">
        <f t="shared" si="3"/>
        <v>583</v>
      </c>
    </row>
    <row r="89" spans="1:7" s="55" customFormat="1" ht="15">
      <c r="A89" s="52" t="s">
        <v>123</v>
      </c>
      <c r="B89" s="43">
        <v>706</v>
      </c>
      <c r="C89" s="53" t="s">
        <v>137</v>
      </c>
      <c r="D89" s="53" t="s">
        <v>751</v>
      </c>
      <c r="E89" s="53"/>
      <c r="F89" s="87">
        <f t="shared" si="3"/>
        <v>583</v>
      </c>
      <c r="G89" s="87">
        <f t="shared" si="3"/>
        <v>583</v>
      </c>
    </row>
    <row r="90" spans="1:8" s="55" customFormat="1" ht="30.75">
      <c r="A90" s="52" t="s">
        <v>587</v>
      </c>
      <c r="B90" s="43">
        <v>706</v>
      </c>
      <c r="C90" s="53" t="s">
        <v>137</v>
      </c>
      <c r="D90" s="53" t="s">
        <v>751</v>
      </c>
      <c r="E90" s="53" t="s">
        <v>1086</v>
      </c>
      <c r="F90" s="87">
        <v>583</v>
      </c>
      <c r="G90" s="87">
        <v>583</v>
      </c>
      <c r="H90" s="55" t="s">
        <v>790</v>
      </c>
    </row>
    <row r="91" spans="1:8" s="56" customFormat="1" ht="15">
      <c r="A91" s="52" t="s">
        <v>230</v>
      </c>
      <c r="B91" s="43">
        <v>706</v>
      </c>
      <c r="C91" s="53" t="s">
        <v>231</v>
      </c>
      <c r="D91" s="53"/>
      <c r="E91" s="53"/>
      <c r="F91" s="87">
        <f>F92+F117+F122+F130</f>
        <v>53563.2</v>
      </c>
      <c r="G91" s="87">
        <f>G92+G117+G122+G130</f>
        <v>54660.7</v>
      </c>
      <c r="H91" s="55"/>
    </row>
    <row r="92" spans="1:7" s="55" customFormat="1" ht="15">
      <c r="A92" s="52" t="s">
        <v>108</v>
      </c>
      <c r="B92" s="43">
        <v>706</v>
      </c>
      <c r="C92" s="53" t="s">
        <v>107</v>
      </c>
      <c r="D92" s="53"/>
      <c r="E92" s="53"/>
      <c r="F92" s="87">
        <f>F93</f>
        <v>10558</v>
      </c>
      <c r="G92" s="87">
        <f>G93</f>
        <v>10558</v>
      </c>
    </row>
    <row r="93" spans="1:7" s="55" customFormat="1" ht="62.25">
      <c r="A93" s="52" t="s">
        <v>839</v>
      </c>
      <c r="B93" s="43">
        <v>706</v>
      </c>
      <c r="C93" s="53" t="s">
        <v>107</v>
      </c>
      <c r="D93" s="53" t="s">
        <v>680</v>
      </c>
      <c r="E93" s="53"/>
      <c r="F93" s="87">
        <f>F94+F107+F111</f>
        <v>10558</v>
      </c>
      <c r="G93" s="87">
        <f>G94+G107+G111</f>
        <v>10558</v>
      </c>
    </row>
    <row r="94" spans="1:13" ht="30.75">
      <c r="A94" s="59" t="s">
        <v>1000</v>
      </c>
      <c r="B94" s="43">
        <v>706</v>
      </c>
      <c r="C94" s="53" t="s">
        <v>107</v>
      </c>
      <c r="D94" s="60" t="s">
        <v>989</v>
      </c>
      <c r="E94" s="60"/>
      <c r="F94" s="195">
        <f>F95+F98+F101+F104</f>
        <v>6755</v>
      </c>
      <c r="G94" s="195">
        <f>G95+G98+G101+G104</f>
        <v>6755</v>
      </c>
      <c r="I94" s="61"/>
      <c r="J94" s="61"/>
      <c r="K94" s="62"/>
      <c r="L94" s="63"/>
      <c r="M94" s="63"/>
    </row>
    <row r="95" spans="1:13" ht="46.5">
      <c r="A95" s="52" t="s">
        <v>1001</v>
      </c>
      <c r="B95" s="43">
        <v>706</v>
      </c>
      <c r="C95" s="53" t="s">
        <v>107</v>
      </c>
      <c r="D95" s="53" t="s">
        <v>990</v>
      </c>
      <c r="E95" s="53"/>
      <c r="F95" s="87">
        <f>F96</f>
        <v>2600</v>
      </c>
      <c r="G95" s="87">
        <f>G96</f>
        <v>2600</v>
      </c>
      <c r="I95" s="61"/>
      <c r="J95" s="61"/>
      <c r="K95" s="62"/>
      <c r="L95" s="64"/>
      <c r="M95" s="64"/>
    </row>
    <row r="96" spans="1:13" ht="15">
      <c r="A96" s="52" t="s">
        <v>109</v>
      </c>
      <c r="B96" s="43">
        <v>706</v>
      </c>
      <c r="C96" s="53" t="s">
        <v>107</v>
      </c>
      <c r="D96" s="53" t="s">
        <v>991</v>
      </c>
      <c r="E96" s="53"/>
      <c r="F96" s="87">
        <f>F97</f>
        <v>2600</v>
      </c>
      <c r="G96" s="87">
        <f>G97</f>
        <v>2600</v>
      </c>
      <c r="I96" s="61"/>
      <c r="J96" s="61"/>
      <c r="K96" s="62"/>
      <c r="L96" s="64"/>
      <c r="M96" s="64"/>
    </row>
    <row r="97" spans="1:13" ht="15">
      <c r="A97" s="52" t="s">
        <v>1087</v>
      </c>
      <c r="B97" s="43">
        <v>706</v>
      </c>
      <c r="C97" s="53" t="s">
        <v>107</v>
      </c>
      <c r="D97" s="53" t="s">
        <v>991</v>
      </c>
      <c r="E97" s="53" t="s">
        <v>1088</v>
      </c>
      <c r="F97" s="87">
        <v>2600</v>
      </c>
      <c r="G97" s="87">
        <v>2600</v>
      </c>
      <c r="I97" s="61"/>
      <c r="J97" s="61"/>
      <c r="K97" s="62"/>
      <c r="L97" s="64"/>
      <c r="M97" s="64"/>
    </row>
    <row r="98" spans="1:13" ht="30.75">
      <c r="A98" s="52" t="s">
        <v>1002</v>
      </c>
      <c r="B98" s="43">
        <v>706</v>
      </c>
      <c r="C98" s="53" t="s">
        <v>107</v>
      </c>
      <c r="D98" s="53" t="s">
        <v>1003</v>
      </c>
      <c r="E98" s="53"/>
      <c r="F98" s="87">
        <f>F99</f>
        <v>500</v>
      </c>
      <c r="G98" s="87">
        <f>G99</f>
        <v>500</v>
      </c>
      <c r="I98" s="61"/>
      <c r="J98" s="61"/>
      <c r="K98" s="62"/>
      <c r="L98" s="64"/>
      <c r="M98" s="64"/>
    </row>
    <row r="99" spans="1:13" ht="15">
      <c r="A99" s="52" t="s">
        <v>109</v>
      </c>
      <c r="B99" s="43">
        <v>706</v>
      </c>
      <c r="C99" s="53" t="s">
        <v>107</v>
      </c>
      <c r="D99" s="53" t="s">
        <v>1010</v>
      </c>
      <c r="E99" s="53"/>
      <c r="F99" s="87">
        <f>F100</f>
        <v>500</v>
      </c>
      <c r="G99" s="87">
        <f>G100</f>
        <v>500</v>
      </c>
      <c r="I99" s="61"/>
      <c r="J99" s="61"/>
      <c r="K99" s="62"/>
      <c r="L99" s="64"/>
      <c r="M99" s="64"/>
    </row>
    <row r="100" spans="1:13" ht="15">
      <c r="A100" s="52" t="s">
        <v>1087</v>
      </c>
      <c r="B100" s="43">
        <v>706</v>
      </c>
      <c r="C100" s="53" t="s">
        <v>107</v>
      </c>
      <c r="D100" s="53" t="s">
        <v>1010</v>
      </c>
      <c r="E100" s="53" t="s">
        <v>1088</v>
      </c>
      <c r="F100" s="87">
        <v>500</v>
      </c>
      <c r="G100" s="87">
        <v>500</v>
      </c>
      <c r="I100" s="61"/>
      <c r="J100" s="61"/>
      <c r="K100" s="62"/>
      <c r="L100" s="64"/>
      <c r="M100" s="64"/>
    </row>
    <row r="101" spans="1:13" ht="30.75">
      <c r="A101" s="52" t="s">
        <v>915</v>
      </c>
      <c r="B101" s="43">
        <v>706</v>
      </c>
      <c r="C101" s="53" t="s">
        <v>107</v>
      </c>
      <c r="D101" s="53" t="s">
        <v>1004</v>
      </c>
      <c r="E101" s="53"/>
      <c r="F101" s="87">
        <f>F102</f>
        <v>2655</v>
      </c>
      <c r="G101" s="87">
        <f>G102</f>
        <v>2655</v>
      </c>
      <c r="I101" s="61"/>
      <c r="J101" s="61"/>
      <c r="K101" s="62"/>
      <c r="L101" s="64"/>
      <c r="M101" s="64"/>
    </row>
    <row r="102" spans="1:13" ht="30.75">
      <c r="A102" s="52" t="s">
        <v>1090</v>
      </c>
      <c r="B102" s="43">
        <v>706</v>
      </c>
      <c r="C102" s="53" t="s">
        <v>107</v>
      </c>
      <c r="D102" s="53" t="s">
        <v>1005</v>
      </c>
      <c r="E102" s="53"/>
      <c r="F102" s="87">
        <f>F103</f>
        <v>2655</v>
      </c>
      <c r="G102" s="87">
        <f>G103</f>
        <v>2655</v>
      </c>
      <c r="I102" s="61"/>
      <c r="J102" s="61"/>
      <c r="K102" s="62"/>
      <c r="L102" s="64"/>
      <c r="M102" s="64"/>
    </row>
    <row r="103" spans="1:13" ht="30.75">
      <c r="A103" s="52" t="s">
        <v>1094</v>
      </c>
      <c r="B103" s="43">
        <v>706</v>
      </c>
      <c r="C103" s="53" t="s">
        <v>107</v>
      </c>
      <c r="D103" s="53" t="s">
        <v>1005</v>
      </c>
      <c r="E103" s="53" t="s">
        <v>1095</v>
      </c>
      <c r="F103" s="87">
        <v>2655</v>
      </c>
      <c r="G103" s="87">
        <v>2655</v>
      </c>
      <c r="I103" s="61"/>
      <c r="J103" s="61"/>
      <c r="K103" s="62"/>
      <c r="L103" s="64"/>
      <c r="M103" s="64"/>
    </row>
    <row r="104" spans="1:13" ht="62.25">
      <c r="A104" s="52" t="s">
        <v>916</v>
      </c>
      <c r="B104" s="43">
        <v>706</v>
      </c>
      <c r="C104" s="53" t="s">
        <v>107</v>
      </c>
      <c r="D104" s="53" t="s">
        <v>1006</v>
      </c>
      <c r="E104" s="53"/>
      <c r="F104" s="87">
        <f>F105</f>
        <v>1000</v>
      </c>
      <c r="G104" s="87">
        <f>G105</f>
        <v>1000</v>
      </c>
      <c r="I104" s="61"/>
      <c r="J104" s="61"/>
      <c r="K104" s="62"/>
      <c r="L104" s="64"/>
      <c r="M104" s="64"/>
    </row>
    <row r="105" spans="1:13" ht="15">
      <c r="A105" s="52" t="s">
        <v>109</v>
      </c>
      <c r="B105" s="43">
        <v>706</v>
      </c>
      <c r="C105" s="53" t="s">
        <v>107</v>
      </c>
      <c r="D105" s="53" t="s">
        <v>1011</v>
      </c>
      <c r="E105" s="53"/>
      <c r="F105" s="87">
        <f>F106</f>
        <v>1000</v>
      </c>
      <c r="G105" s="87">
        <f>G106</f>
        <v>1000</v>
      </c>
      <c r="I105" s="61"/>
      <c r="J105" s="61"/>
      <c r="K105" s="62"/>
      <c r="L105" s="64"/>
      <c r="M105" s="64"/>
    </row>
    <row r="106" spans="1:13" ht="30.75">
      <c r="A106" s="52" t="s">
        <v>587</v>
      </c>
      <c r="B106" s="43">
        <v>706</v>
      </c>
      <c r="C106" s="53" t="s">
        <v>107</v>
      </c>
      <c r="D106" s="53" t="s">
        <v>1011</v>
      </c>
      <c r="E106" s="53" t="s">
        <v>1086</v>
      </c>
      <c r="F106" s="87">
        <v>1000</v>
      </c>
      <c r="G106" s="87">
        <v>1000</v>
      </c>
      <c r="I106" s="61"/>
      <c r="J106" s="61"/>
      <c r="K106" s="62"/>
      <c r="L106" s="64"/>
      <c r="M106" s="64"/>
    </row>
    <row r="107" spans="1:13" ht="30.75">
      <c r="A107" s="59" t="s">
        <v>995</v>
      </c>
      <c r="B107" s="43">
        <v>706</v>
      </c>
      <c r="C107" s="53" t="s">
        <v>107</v>
      </c>
      <c r="D107" s="60" t="s">
        <v>992</v>
      </c>
      <c r="E107" s="60"/>
      <c r="F107" s="195">
        <f aca="true" t="shared" si="4" ref="F107:G109">F108</f>
        <v>500</v>
      </c>
      <c r="G107" s="195">
        <f t="shared" si="4"/>
        <v>500</v>
      </c>
      <c r="I107" s="61"/>
      <c r="J107" s="61"/>
      <c r="K107" s="62"/>
      <c r="L107" s="64"/>
      <c r="M107" s="64"/>
    </row>
    <row r="108" spans="1:13" ht="30.75">
      <c r="A108" s="52" t="s">
        <v>998</v>
      </c>
      <c r="B108" s="43">
        <v>706</v>
      </c>
      <c r="C108" s="53" t="s">
        <v>107</v>
      </c>
      <c r="D108" s="53" t="s">
        <v>993</v>
      </c>
      <c r="E108" s="53"/>
      <c r="F108" s="87">
        <f t="shared" si="4"/>
        <v>500</v>
      </c>
      <c r="G108" s="87">
        <f t="shared" si="4"/>
        <v>500</v>
      </c>
      <c r="I108" s="61"/>
      <c r="J108" s="61"/>
      <c r="K108" s="62"/>
      <c r="L108" s="64"/>
      <c r="M108" s="64"/>
    </row>
    <row r="109" spans="1:13" ht="15">
      <c r="A109" s="52" t="s">
        <v>109</v>
      </c>
      <c r="B109" s="43">
        <v>706</v>
      </c>
      <c r="C109" s="53" t="s">
        <v>107</v>
      </c>
      <c r="D109" s="53" t="s">
        <v>994</v>
      </c>
      <c r="E109" s="53"/>
      <c r="F109" s="87">
        <f t="shared" si="4"/>
        <v>500</v>
      </c>
      <c r="G109" s="87">
        <f t="shared" si="4"/>
        <v>500</v>
      </c>
      <c r="I109" s="61"/>
      <c r="J109" s="61"/>
      <c r="K109" s="62"/>
      <c r="L109" s="64"/>
      <c r="M109" s="64"/>
    </row>
    <row r="110" spans="1:13" ht="15">
      <c r="A110" s="52" t="s">
        <v>1087</v>
      </c>
      <c r="B110" s="43">
        <v>706</v>
      </c>
      <c r="C110" s="53" t="s">
        <v>107</v>
      </c>
      <c r="D110" s="53" t="s">
        <v>994</v>
      </c>
      <c r="E110" s="53" t="s">
        <v>1088</v>
      </c>
      <c r="F110" s="87">
        <v>500</v>
      </c>
      <c r="G110" s="87">
        <v>500</v>
      </c>
      <c r="I110" s="61"/>
      <c r="J110" s="61"/>
      <c r="K110" s="62"/>
      <c r="L110" s="64"/>
      <c r="M110" s="64"/>
    </row>
    <row r="111" spans="1:13" ht="30.75">
      <c r="A111" s="52" t="s">
        <v>999</v>
      </c>
      <c r="B111" s="43">
        <v>706</v>
      </c>
      <c r="C111" s="53" t="s">
        <v>107</v>
      </c>
      <c r="D111" s="53" t="s">
        <v>996</v>
      </c>
      <c r="E111" s="53"/>
      <c r="F111" s="87">
        <f>F112</f>
        <v>3303</v>
      </c>
      <c r="G111" s="87">
        <f>G112</f>
        <v>3303</v>
      </c>
      <c r="I111" s="61"/>
      <c r="J111" s="61"/>
      <c r="K111" s="62"/>
      <c r="L111" s="64"/>
      <c r="M111" s="64"/>
    </row>
    <row r="112" spans="1:13" ht="30.75">
      <c r="A112" s="52" t="s">
        <v>980</v>
      </c>
      <c r="B112" s="43">
        <v>706</v>
      </c>
      <c r="C112" s="53" t="s">
        <v>107</v>
      </c>
      <c r="D112" s="53" t="s">
        <v>997</v>
      </c>
      <c r="E112" s="53"/>
      <c r="F112" s="87">
        <f>F113+F115</f>
        <v>3303</v>
      </c>
      <c r="G112" s="87">
        <f>G113+G115</f>
        <v>3303</v>
      </c>
      <c r="I112" s="61"/>
      <c r="J112" s="61"/>
      <c r="K112" s="62"/>
      <c r="L112" s="64"/>
      <c r="M112" s="64"/>
    </row>
    <row r="113" spans="1:13" ht="78">
      <c r="A113" s="52" t="s">
        <v>832</v>
      </c>
      <c r="B113" s="43">
        <v>706</v>
      </c>
      <c r="C113" s="53" t="s">
        <v>107</v>
      </c>
      <c r="D113" s="53" t="s">
        <v>1008</v>
      </c>
      <c r="E113" s="53"/>
      <c r="F113" s="87">
        <f>F114</f>
        <v>672.4</v>
      </c>
      <c r="G113" s="87">
        <f>G114</f>
        <v>672.4</v>
      </c>
      <c r="I113" s="61"/>
      <c r="J113" s="61"/>
      <c r="K113" s="62"/>
      <c r="L113" s="64"/>
      <c r="M113" s="64"/>
    </row>
    <row r="114" spans="1:13" ht="30.75">
      <c r="A114" s="52" t="s">
        <v>587</v>
      </c>
      <c r="B114" s="43">
        <v>706</v>
      </c>
      <c r="C114" s="53" t="s">
        <v>107</v>
      </c>
      <c r="D114" s="53" t="s">
        <v>1008</v>
      </c>
      <c r="E114" s="53" t="s">
        <v>1086</v>
      </c>
      <c r="F114" s="87">
        <v>672.4</v>
      </c>
      <c r="G114" s="87">
        <v>672.4</v>
      </c>
      <c r="I114" s="61"/>
      <c r="J114" s="61"/>
      <c r="K114" s="62"/>
      <c r="L114" s="64"/>
      <c r="M114" s="64"/>
    </row>
    <row r="115" spans="1:13" ht="46.5">
      <c r="A115" s="52" t="s">
        <v>925</v>
      </c>
      <c r="B115" s="43">
        <v>706</v>
      </c>
      <c r="C115" s="53" t="s">
        <v>107</v>
      </c>
      <c r="D115" s="53" t="s">
        <v>1009</v>
      </c>
      <c r="E115" s="53"/>
      <c r="F115" s="87">
        <f>F116</f>
        <v>2630.6</v>
      </c>
      <c r="G115" s="87">
        <f>G116</f>
        <v>2630.6</v>
      </c>
      <c r="I115" s="61"/>
      <c r="J115" s="61"/>
      <c r="K115" s="62"/>
      <c r="L115" s="64"/>
      <c r="M115" s="64"/>
    </row>
    <row r="116" spans="1:13" ht="30.75">
      <c r="A116" s="52" t="s">
        <v>587</v>
      </c>
      <c r="B116" s="43">
        <v>706</v>
      </c>
      <c r="C116" s="53" t="s">
        <v>107</v>
      </c>
      <c r="D116" s="53" t="s">
        <v>1009</v>
      </c>
      <c r="E116" s="53" t="s">
        <v>1086</v>
      </c>
      <c r="F116" s="87">
        <v>2630.6</v>
      </c>
      <c r="G116" s="87">
        <v>2630.6</v>
      </c>
      <c r="I116" s="61"/>
      <c r="J116" s="61"/>
      <c r="K116" s="62"/>
      <c r="L116" s="64"/>
      <c r="M116" s="64"/>
    </row>
    <row r="117" spans="1:7" s="55" customFormat="1" ht="15">
      <c r="A117" s="52" t="s">
        <v>1120</v>
      </c>
      <c r="B117" s="43">
        <v>706</v>
      </c>
      <c r="C117" s="53" t="s">
        <v>1119</v>
      </c>
      <c r="D117" s="65"/>
      <c r="E117" s="65"/>
      <c r="F117" s="87">
        <f aca="true" t="shared" si="5" ref="F117:G120">F118</f>
        <v>275</v>
      </c>
      <c r="G117" s="87">
        <f t="shared" si="5"/>
        <v>275</v>
      </c>
    </row>
    <row r="118" spans="1:7" s="55" customFormat="1" ht="46.5">
      <c r="A118" s="52" t="s">
        <v>841</v>
      </c>
      <c r="B118" s="43">
        <v>706</v>
      </c>
      <c r="C118" s="53" t="s">
        <v>1119</v>
      </c>
      <c r="D118" s="43" t="s">
        <v>733</v>
      </c>
      <c r="E118" s="43"/>
      <c r="F118" s="87">
        <f t="shared" si="5"/>
        <v>275</v>
      </c>
      <c r="G118" s="87">
        <f t="shared" si="5"/>
        <v>275</v>
      </c>
    </row>
    <row r="119" spans="1:7" s="55" customFormat="1" ht="30.75">
      <c r="A119" s="52" t="s">
        <v>737</v>
      </c>
      <c r="B119" s="43">
        <v>706</v>
      </c>
      <c r="C119" s="53" t="s">
        <v>1119</v>
      </c>
      <c r="D119" s="43" t="s">
        <v>738</v>
      </c>
      <c r="E119" s="43"/>
      <c r="F119" s="87">
        <f t="shared" si="5"/>
        <v>275</v>
      </c>
      <c r="G119" s="87">
        <f t="shared" si="5"/>
        <v>275</v>
      </c>
    </row>
    <row r="120" spans="1:7" s="55" customFormat="1" ht="15">
      <c r="A120" s="52" t="s">
        <v>1121</v>
      </c>
      <c r="B120" s="43">
        <v>706</v>
      </c>
      <c r="C120" s="53" t="s">
        <v>1119</v>
      </c>
      <c r="D120" s="43" t="s">
        <v>739</v>
      </c>
      <c r="E120" s="65"/>
      <c r="F120" s="87">
        <f t="shared" si="5"/>
        <v>275</v>
      </c>
      <c r="G120" s="87">
        <f t="shared" si="5"/>
        <v>275</v>
      </c>
    </row>
    <row r="121" spans="1:8" s="55" customFormat="1" ht="15">
      <c r="A121" s="52" t="s">
        <v>1087</v>
      </c>
      <c r="B121" s="43">
        <v>706</v>
      </c>
      <c r="C121" s="53" t="s">
        <v>1119</v>
      </c>
      <c r="D121" s="43" t="s">
        <v>739</v>
      </c>
      <c r="E121" s="53" t="s">
        <v>1088</v>
      </c>
      <c r="F121" s="87">
        <v>275</v>
      </c>
      <c r="G121" s="87">
        <v>275</v>
      </c>
      <c r="H121" s="55" t="s">
        <v>790</v>
      </c>
    </row>
    <row r="122" spans="1:7" s="55" customFormat="1" ht="15">
      <c r="A122" s="52" t="s">
        <v>548</v>
      </c>
      <c r="B122" s="43">
        <v>706</v>
      </c>
      <c r="C122" s="53" t="s">
        <v>240</v>
      </c>
      <c r="D122" s="43"/>
      <c r="E122" s="53"/>
      <c r="F122" s="87">
        <f>F123</f>
        <v>39326</v>
      </c>
      <c r="G122" s="87">
        <f>G123</f>
        <v>40398</v>
      </c>
    </row>
    <row r="123" spans="1:7" s="55" customFormat="1" ht="46.5">
      <c r="A123" s="52" t="s">
        <v>841</v>
      </c>
      <c r="B123" s="43">
        <v>706</v>
      </c>
      <c r="C123" s="53" t="s">
        <v>240</v>
      </c>
      <c r="D123" s="43" t="s">
        <v>733</v>
      </c>
      <c r="E123" s="53"/>
      <c r="F123" s="87">
        <f>F124</f>
        <v>39326</v>
      </c>
      <c r="G123" s="87">
        <f>G124</f>
        <v>40398</v>
      </c>
    </row>
    <row r="124" spans="1:7" s="55" customFormat="1" ht="30.75">
      <c r="A124" s="52" t="s">
        <v>734</v>
      </c>
      <c r="B124" s="43">
        <v>706</v>
      </c>
      <c r="C124" s="53" t="s">
        <v>240</v>
      </c>
      <c r="D124" s="43" t="s">
        <v>735</v>
      </c>
      <c r="E124" s="53"/>
      <c r="F124" s="87">
        <f>F125+F128</f>
        <v>39326</v>
      </c>
      <c r="G124" s="87">
        <f>G125+G128</f>
        <v>40398</v>
      </c>
    </row>
    <row r="125" spans="1:7" s="55" customFormat="1" ht="15">
      <c r="A125" s="52" t="s">
        <v>122</v>
      </c>
      <c r="B125" s="43">
        <v>706</v>
      </c>
      <c r="C125" s="53" t="s">
        <v>240</v>
      </c>
      <c r="D125" s="53" t="s">
        <v>736</v>
      </c>
      <c r="E125" s="53"/>
      <c r="F125" s="87">
        <f>F126+F127</f>
        <v>9244</v>
      </c>
      <c r="G125" s="87">
        <f>G126+G127</f>
        <v>9518</v>
      </c>
    </row>
    <row r="126" spans="1:8" s="55" customFormat="1" ht="30.75">
      <c r="A126" s="52" t="s">
        <v>587</v>
      </c>
      <c r="B126" s="43">
        <v>706</v>
      </c>
      <c r="C126" s="53" t="s">
        <v>240</v>
      </c>
      <c r="D126" s="53" t="s">
        <v>736</v>
      </c>
      <c r="E126" s="53" t="s">
        <v>1086</v>
      </c>
      <c r="F126" s="87">
        <f>34419-30082</f>
        <v>4337</v>
      </c>
      <c r="G126" s="87">
        <f>35491-30880</f>
        <v>4611</v>
      </c>
      <c r="H126" s="55" t="s">
        <v>584</v>
      </c>
    </row>
    <row r="127" spans="1:8" s="55" customFormat="1" ht="15">
      <c r="A127" s="52" t="s">
        <v>550</v>
      </c>
      <c r="B127" s="43">
        <v>706</v>
      </c>
      <c r="C127" s="53" t="s">
        <v>240</v>
      </c>
      <c r="D127" s="53" t="s">
        <v>736</v>
      </c>
      <c r="E127" s="53" t="s">
        <v>1098</v>
      </c>
      <c r="F127" s="87">
        <v>4907</v>
      </c>
      <c r="G127" s="87">
        <v>4907</v>
      </c>
      <c r="H127" s="55" t="s">
        <v>790</v>
      </c>
    </row>
    <row r="128" spans="1:7" s="55" customFormat="1" ht="46.5">
      <c r="A128" s="52" t="s">
        <v>1042</v>
      </c>
      <c r="B128" s="43">
        <v>706</v>
      </c>
      <c r="C128" s="53" t="s">
        <v>240</v>
      </c>
      <c r="D128" s="53" t="s">
        <v>1041</v>
      </c>
      <c r="E128" s="53"/>
      <c r="F128" s="87">
        <f>F129</f>
        <v>30082</v>
      </c>
      <c r="G128" s="87">
        <f>G129</f>
        <v>30880</v>
      </c>
    </row>
    <row r="129" spans="1:7" s="55" customFormat="1" ht="30.75">
      <c r="A129" s="52" t="s">
        <v>587</v>
      </c>
      <c r="B129" s="43">
        <v>706</v>
      </c>
      <c r="C129" s="53" t="s">
        <v>240</v>
      </c>
      <c r="D129" s="53" t="s">
        <v>1041</v>
      </c>
      <c r="E129" s="53" t="s">
        <v>1086</v>
      </c>
      <c r="F129" s="87">
        <v>30082</v>
      </c>
      <c r="G129" s="87">
        <v>30880</v>
      </c>
    </row>
    <row r="130" spans="1:7" s="55" customFormat="1" ht="15">
      <c r="A130" s="52" t="s">
        <v>232</v>
      </c>
      <c r="B130" s="43">
        <v>706</v>
      </c>
      <c r="C130" s="53" t="s">
        <v>1124</v>
      </c>
      <c r="D130" s="53"/>
      <c r="E130" s="53"/>
      <c r="F130" s="87">
        <f>F131+F135</f>
        <v>3404.2</v>
      </c>
      <c r="G130" s="87">
        <f>G131+G135</f>
        <v>3429.7</v>
      </c>
    </row>
    <row r="131" spans="1:7" s="55" customFormat="1" ht="46.5">
      <c r="A131" s="52" t="s">
        <v>838</v>
      </c>
      <c r="B131" s="43">
        <v>706</v>
      </c>
      <c r="C131" s="53" t="s">
        <v>1124</v>
      </c>
      <c r="D131" s="53" t="s">
        <v>676</v>
      </c>
      <c r="E131" s="53"/>
      <c r="F131" s="87">
        <f aca="true" t="shared" si="6" ref="F131:G133">F132</f>
        <v>1900</v>
      </c>
      <c r="G131" s="87">
        <f t="shared" si="6"/>
        <v>2000</v>
      </c>
    </row>
    <row r="132" spans="1:7" s="55" customFormat="1" ht="30.75">
      <c r="A132" s="52" t="s">
        <v>677</v>
      </c>
      <c r="B132" s="43">
        <v>706</v>
      </c>
      <c r="C132" s="53" t="s">
        <v>1124</v>
      </c>
      <c r="D132" s="53" t="s">
        <v>678</v>
      </c>
      <c r="E132" s="53"/>
      <c r="F132" s="87">
        <f t="shared" si="6"/>
        <v>1900</v>
      </c>
      <c r="G132" s="87">
        <f t="shared" si="6"/>
        <v>2000</v>
      </c>
    </row>
    <row r="133" spans="1:7" s="55" customFormat="1" ht="15">
      <c r="A133" s="52" t="s">
        <v>539</v>
      </c>
      <c r="B133" s="43">
        <v>706</v>
      </c>
      <c r="C133" s="53" t="s">
        <v>1124</v>
      </c>
      <c r="D133" s="53" t="s">
        <v>933</v>
      </c>
      <c r="E133" s="53"/>
      <c r="F133" s="87">
        <f t="shared" si="6"/>
        <v>1900</v>
      </c>
      <c r="G133" s="87">
        <f t="shared" si="6"/>
        <v>2000</v>
      </c>
    </row>
    <row r="134" spans="1:8" s="55" customFormat="1" ht="15">
      <c r="A134" s="52" t="s">
        <v>1087</v>
      </c>
      <c r="B134" s="43">
        <v>706</v>
      </c>
      <c r="C134" s="53" t="s">
        <v>1124</v>
      </c>
      <c r="D134" s="53" t="s">
        <v>933</v>
      </c>
      <c r="E134" s="53" t="s">
        <v>1088</v>
      </c>
      <c r="F134" s="87">
        <v>1900</v>
      </c>
      <c r="G134" s="87">
        <v>2000</v>
      </c>
      <c r="H134" s="55" t="s">
        <v>790</v>
      </c>
    </row>
    <row r="135" spans="1:7" s="55" customFormat="1" ht="62.25">
      <c r="A135" s="52" t="s">
        <v>715</v>
      </c>
      <c r="B135" s="43">
        <v>706</v>
      </c>
      <c r="C135" s="53" t="s">
        <v>1124</v>
      </c>
      <c r="D135" s="53" t="s">
        <v>716</v>
      </c>
      <c r="E135" s="52"/>
      <c r="F135" s="87">
        <f>F136</f>
        <v>1504.2</v>
      </c>
      <c r="G135" s="87">
        <f>G136</f>
        <v>1429.7</v>
      </c>
    </row>
    <row r="136" spans="1:7" s="55" customFormat="1" ht="30.75">
      <c r="A136" s="52" t="s">
        <v>758</v>
      </c>
      <c r="B136" s="43">
        <v>706</v>
      </c>
      <c r="C136" s="53" t="s">
        <v>1124</v>
      </c>
      <c r="D136" s="53" t="s">
        <v>762</v>
      </c>
      <c r="E136" s="52"/>
      <c r="F136" s="87">
        <f>F137+F139</f>
        <v>1504.2</v>
      </c>
      <c r="G136" s="87">
        <f>G137+G139</f>
        <v>1429.7</v>
      </c>
    </row>
    <row r="137" spans="1:7" s="55" customFormat="1" ht="46.5">
      <c r="A137" s="52" t="s">
        <v>601</v>
      </c>
      <c r="B137" s="43">
        <v>706</v>
      </c>
      <c r="C137" s="53" t="s">
        <v>1124</v>
      </c>
      <c r="D137" s="53" t="s">
        <v>763</v>
      </c>
      <c r="E137" s="53"/>
      <c r="F137" s="87">
        <f>F138</f>
        <v>504.2</v>
      </c>
      <c r="G137" s="87">
        <f>G138</f>
        <v>429.7</v>
      </c>
    </row>
    <row r="138" spans="1:8" s="55" customFormat="1" ht="30.75">
      <c r="A138" s="52" t="s">
        <v>587</v>
      </c>
      <c r="B138" s="43">
        <v>706</v>
      </c>
      <c r="C138" s="53" t="s">
        <v>1124</v>
      </c>
      <c r="D138" s="53" t="s">
        <v>763</v>
      </c>
      <c r="E138" s="53" t="s">
        <v>1086</v>
      </c>
      <c r="F138" s="87">
        <v>504.2</v>
      </c>
      <c r="G138" s="87">
        <v>429.7</v>
      </c>
      <c r="H138" s="55" t="s">
        <v>789</v>
      </c>
    </row>
    <row r="139" spans="1:8" s="55" customFormat="1" ht="30.75">
      <c r="A139" s="52" t="s">
        <v>1026</v>
      </c>
      <c r="B139" s="43">
        <v>706</v>
      </c>
      <c r="C139" s="53" t="s">
        <v>1124</v>
      </c>
      <c r="D139" s="53" t="s">
        <v>1027</v>
      </c>
      <c r="E139" s="53"/>
      <c r="F139" s="87">
        <f>F140</f>
        <v>1000</v>
      </c>
      <c r="G139" s="87">
        <f>G140</f>
        <v>1000</v>
      </c>
      <c r="H139" s="55" t="s">
        <v>602</v>
      </c>
    </row>
    <row r="140" spans="1:8" s="55" customFormat="1" ht="30.75">
      <c r="A140" s="52" t="s">
        <v>587</v>
      </c>
      <c r="B140" s="43">
        <v>706</v>
      </c>
      <c r="C140" s="53" t="s">
        <v>1124</v>
      </c>
      <c r="D140" s="53" t="s">
        <v>1027</v>
      </c>
      <c r="E140" s="53" t="s">
        <v>1086</v>
      </c>
      <c r="F140" s="87">
        <v>1000</v>
      </c>
      <c r="G140" s="87">
        <v>1000</v>
      </c>
      <c r="H140" s="55" t="s">
        <v>790</v>
      </c>
    </row>
    <row r="141" spans="1:8" s="56" customFormat="1" ht="15">
      <c r="A141" s="52" t="s">
        <v>126</v>
      </c>
      <c r="B141" s="43">
        <v>706</v>
      </c>
      <c r="C141" s="53" t="s">
        <v>124</v>
      </c>
      <c r="D141" s="53"/>
      <c r="E141" s="53"/>
      <c r="F141" s="87">
        <f>F142+F165+F150+F173</f>
        <v>92156</v>
      </c>
      <c r="G141" s="87">
        <f>G142+G165+G150+G173</f>
        <v>26300</v>
      </c>
      <c r="H141" s="55"/>
    </row>
    <row r="142" spans="1:8" s="56" customFormat="1" ht="15">
      <c r="A142" s="52" t="s">
        <v>799</v>
      </c>
      <c r="B142" s="43">
        <v>706</v>
      </c>
      <c r="C142" s="53" t="s">
        <v>798</v>
      </c>
      <c r="D142" s="53"/>
      <c r="E142" s="53"/>
      <c r="F142" s="87">
        <f>F143</f>
        <v>59680.8</v>
      </c>
      <c r="G142" s="87">
        <f>G143</f>
        <v>5050</v>
      </c>
      <c r="H142" s="55"/>
    </row>
    <row r="143" spans="1:8" s="56" customFormat="1" ht="62.25">
      <c r="A143" s="52" t="s">
        <v>715</v>
      </c>
      <c r="B143" s="43">
        <v>706</v>
      </c>
      <c r="C143" s="53" t="s">
        <v>798</v>
      </c>
      <c r="D143" s="53" t="s">
        <v>716</v>
      </c>
      <c r="E143" s="53"/>
      <c r="F143" s="87">
        <f>F144+F147</f>
        <v>59680.8</v>
      </c>
      <c r="G143" s="87">
        <f>G144+G147</f>
        <v>5050</v>
      </c>
      <c r="H143" s="55"/>
    </row>
    <row r="144" spans="1:8" s="56" customFormat="1" ht="15">
      <c r="A144" s="52" t="s">
        <v>719</v>
      </c>
      <c r="B144" s="43">
        <v>706</v>
      </c>
      <c r="C144" s="53" t="s">
        <v>798</v>
      </c>
      <c r="D144" s="53" t="s">
        <v>720</v>
      </c>
      <c r="E144" s="53"/>
      <c r="F144" s="87">
        <f>F145</f>
        <v>58630.8</v>
      </c>
      <c r="G144" s="87">
        <f>G145</f>
        <v>4000</v>
      </c>
      <c r="H144" s="55"/>
    </row>
    <row r="145" spans="1:8" s="56" customFormat="1" ht="30.75">
      <c r="A145" s="52" t="s">
        <v>603</v>
      </c>
      <c r="B145" s="43">
        <v>706</v>
      </c>
      <c r="C145" s="53" t="s">
        <v>798</v>
      </c>
      <c r="D145" s="53" t="s">
        <v>721</v>
      </c>
      <c r="E145" s="53"/>
      <c r="F145" s="87">
        <f>F146</f>
        <v>58630.8</v>
      </c>
      <c r="G145" s="87">
        <f>G146</f>
        <v>4000</v>
      </c>
      <c r="H145" s="55"/>
    </row>
    <row r="146" spans="1:8" s="56" customFormat="1" ht="30.75">
      <c r="A146" s="52" t="s">
        <v>597</v>
      </c>
      <c r="B146" s="43">
        <v>706</v>
      </c>
      <c r="C146" s="53" t="s">
        <v>798</v>
      </c>
      <c r="D146" s="53" t="s">
        <v>721</v>
      </c>
      <c r="E146" s="53" t="s">
        <v>1103</v>
      </c>
      <c r="F146" s="87">
        <v>58630.8</v>
      </c>
      <c r="G146" s="87">
        <v>4000</v>
      </c>
      <c r="H146" s="55" t="s">
        <v>790</v>
      </c>
    </row>
    <row r="147" spans="1:8" s="56" customFormat="1" ht="15">
      <c r="A147" s="52" t="s">
        <v>588</v>
      </c>
      <c r="B147" s="43">
        <v>706</v>
      </c>
      <c r="C147" s="53" t="s">
        <v>798</v>
      </c>
      <c r="D147" s="53" t="s">
        <v>757</v>
      </c>
      <c r="E147" s="53"/>
      <c r="F147" s="87">
        <f>F148</f>
        <v>1050</v>
      </c>
      <c r="G147" s="87">
        <f>G148</f>
        <v>1050</v>
      </c>
      <c r="H147" s="55"/>
    </row>
    <row r="148" spans="1:8" s="56" customFormat="1" ht="30.75">
      <c r="A148" s="52" t="s">
        <v>800</v>
      </c>
      <c r="B148" s="43">
        <v>706</v>
      </c>
      <c r="C148" s="53" t="s">
        <v>798</v>
      </c>
      <c r="D148" s="53" t="s">
        <v>759</v>
      </c>
      <c r="E148" s="53"/>
      <c r="F148" s="87">
        <f>F149</f>
        <v>1050</v>
      </c>
      <c r="G148" s="87">
        <f>G149</f>
        <v>1050</v>
      </c>
      <c r="H148" s="55"/>
    </row>
    <row r="149" spans="1:8" s="56" customFormat="1" ht="30.75">
      <c r="A149" s="52" t="s">
        <v>587</v>
      </c>
      <c r="B149" s="43">
        <v>706</v>
      </c>
      <c r="C149" s="53" t="s">
        <v>798</v>
      </c>
      <c r="D149" s="53" t="s">
        <v>759</v>
      </c>
      <c r="E149" s="53" t="s">
        <v>1086</v>
      </c>
      <c r="F149" s="87">
        <v>1050</v>
      </c>
      <c r="G149" s="87">
        <v>1050</v>
      </c>
      <c r="H149" s="55" t="s">
        <v>790</v>
      </c>
    </row>
    <row r="150" spans="1:7" s="55" customFormat="1" ht="15">
      <c r="A150" s="52" t="s">
        <v>127</v>
      </c>
      <c r="B150" s="43">
        <v>706</v>
      </c>
      <c r="C150" s="53" t="s">
        <v>125</v>
      </c>
      <c r="D150" s="53"/>
      <c r="E150" s="53"/>
      <c r="F150" s="87">
        <f>F151</f>
        <v>19225.2</v>
      </c>
      <c r="G150" s="87">
        <f>G151</f>
        <v>8000</v>
      </c>
    </row>
    <row r="151" spans="1:8" s="56" customFormat="1" ht="62.25">
      <c r="A151" s="52" t="s">
        <v>715</v>
      </c>
      <c r="B151" s="43">
        <v>706</v>
      </c>
      <c r="C151" s="53" t="s">
        <v>125</v>
      </c>
      <c r="D151" s="53" t="s">
        <v>716</v>
      </c>
      <c r="E151" s="53"/>
      <c r="F151" s="87">
        <f>F152+F155+F158</f>
        <v>19225.2</v>
      </c>
      <c r="G151" s="87">
        <f>G152+G155+G158</f>
        <v>8000</v>
      </c>
      <c r="H151" s="55"/>
    </row>
    <row r="152" spans="1:8" s="56" customFormat="1" ht="30.75">
      <c r="A152" s="52" t="s">
        <v>717</v>
      </c>
      <c r="B152" s="43">
        <v>706</v>
      </c>
      <c r="C152" s="53" t="s">
        <v>125</v>
      </c>
      <c r="D152" s="53" t="s">
        <v>718</v>
      </c>
      <c r="E152" s="53"/>
      <c r="F152" s="87">
        <f>F153</f>
        <v>1300</v>
      </c>
      <c r="G152" s="87">
        <f>G153</f>
        <v>1300</v>
      </c>
      <c r="H152" s="55"/>
    </row>
    <row r="153" spans="1:8" s="56" customFormat="1" ht="30.75">
      <c r="A153" s="52" t="s">
        <v>1023</v>
      </c>
      <c r="B153" s="43">
        <v>706</v>
      </c>
      <c r="C153" s="53" t="s">
        <v>125</v>
      </c>
      <c r="D153" s="53" t="s">
        <v>1024</v>
      </c>
      <c r="E153" s="53"/>
      <c r="F153" s="87">
        <f>F154</f>
        <v>1300</v>
      </c>
      <c r="G153" s="87">
        <f>G154</f>
        <v>1300</v>
      </c>
      <c r="H153" s="55"/>
    </row>
    <row r="154" spans="1:8" s="56" customFormat="1" ht="30.75">
      <c r="A154" s="52" t="s">
        <v>597</v>
      </c>
      <c r="B154" s="43">
        <v>706</v>
      </c>
      <c r="C154" s="53" t="s">
        <v>125</v>
      </c>
      <c r="D154" s="53" t="s">
        <v>1024</v>
      </c>
      <c r="E154" s="53" t="s">
        <v>1103</v>
      </c>
      <c r="F154" s="87">
        <v>1300</v>
      </c>
      <c r="G154" s="87">
        <v>1300</v>
      </c>
      <c r="H154" s="55"/>
    </row>
    <row r="155" spans="1:8" s="56" customFormat="1" ht="62.25">
      <c r="A155" s="52" t="s">
        <v>918</v>
      </c>
      <c r="B155" s="43">
        <v>706</v>
      </c>
      <c r="C155" s="53" t="s">
        <v>125</v>
      </c>
      <c r="D155" s="53" t="s">
        <v>722</v>
      </c>
      <c r="E155" s="53"/>
      <c r="F155" s="87">
        <f>F156</f>
        <v>6631.302</v>
      </c>
      <c r="G155" s="87">
        <f>G156</f>
        <v>6700</v>
      </c>
      <c r="H155" s="55"/>
    </row>
    <row r="156" spans="1:8" s="56" customFormat="1" ht="30.75">
      <c r="A156" s="52" t="s">
        <v>1023</v>
      </c>
      <c r="B156" s="43">
        <v>706</v>
      </c>
      <c r="C156" s="53" t="s">
        <v>125</v>
      </c>
      <c r="D156" s="53" t="s">
        <v>1025</v>
      </c>
      <c r="E156" s="53"/>
      <c r="F156" s="87">
        <f>F157</f>
        <v>6631.302</v>
      </c>
      <c r="G156" s="87">
        <f>G157</f>
        <v>6700</v>
      </c>
      <c r="H156" s="55"/>
    </row>
    <row r="157" spans="1:8" s="56" customFormat="1" ht="30.75">
      <c r="A157" s="52" t="s">
        <v>597</v>
      </c>
      <c r="B157" s="43">
        <v>706</v>
      </c>
      <c r="C157" s="53" t="s">
        <v>125</v>
      </c>
      <c r="D157" s="53" t="s">
        <v>1025</v>
      </c>
      <c r="E157" s="53" t="s">
        <v>1103</v>
      </c>
      <c r="F157" s="87">
        <v>6631.302</v>
      </c>
      <c r="G157" s="87">
        <f>2200+4500</f>
        <v>6700</v>
      </c>
      <c r="H157" s="55"/>
    </row>
    <row r="158" spans="1:8" s="56" customFormat="1" ht="30.75">
      <c r="A158" s="52" t="s">
        <v>727</v>
      </c>
      <c r="B158" s="43">
        <v>706</v>
      </c>
      <c r="C158" s="53" t="s">
        <v>125</v>
      </c>
      <c r="D158" s="53" t="s">
        <v>728</v>
      </c>
      <c r="E158" s="53"/>
      <c r="F158" s="87">
        <f>F161+F163+F159</f>
        <v>11293.898000000001</v>
      </c>
      <c r="G158" s="87">
        <f>G161+G163</f>
        <v>0</v>
      </c>
      <c r="H158" s="55"/>
    </row>
    <row r="159" spans="1:8" s="56" customFormat="1" ht="46.5">
      <c r="A159" s="52" t="s">
        <v>1245</v>
      </c>
      <c r="B159" s="43">
        <v>706</v>
      </c>
      <c r="C159" s="53" t="s">
        <v>125</v>
      </c>
      <c r="D159" s="53" t="s">
        <v>366</v>
      </c>
      <c r="E159" s="53"/>
      <c r="F159" s="87">
        <f>F160</f>
        <v>68.698</v>
      </c>
      <c r="G159" s="87">
        <v>0</v>
      </c>
      <c r="H159" s="55"/>
    </row>
    <row r="160" spans="1:8" s="56" customFormat="1" ht="30.75">
      <c r="A160" s="52" t="s">
        <v>597</v>
      </c>
      <c r="B160" s="43">
        <v>706</v>
      </c>
      <c r="C160" s="53" t="s">
        <v>125</v>
      </c>
      <c r="D160" s="53" t="s">
        <v>366</v>
      </c>
      <c r="E160" s="53" t="s">
        <v>1103</v>
      </c>
      <c r="F160" s="87">
        <v>68.698</v>
      </c>
      <c r="G160" s="87">
        <v>0</v>
      </c>
      <c r="H160" s="55"/>
    </row>
    <row r="161" spans="1:8" s="56" customFormat="1" ht="46.5">
      <c r="A161" s="52" t="s">
        <v>929</v>
      </c>
      <c r="B161" s="43">
        <v>706</v>
      </c>
      <c r="C161" s="53" t="s">
        <v>125</v>
      </c>
      <c r="D161" s="53" t="s">
        <v>928</v>
      </c>
      <c r="E161" s="53"/>
      <c r="F161" s="87">
        <f>F162</f>
        <v>2711.2</v>
      </c>
      <c r="G161" s="87">
        <f>G162</f>
        <v>0</v>
      </c>
      <c r="H161" s="55"/>
    </row>
    <row r="162" spans="1:8" s="56" customFormat="1" ht="30.75">
      <c r="A162" s="52" t="s">
        <v>597</v>
      </c>
      <c r="B162" s="43">
        <v>706</v>
      </c>
      <c r="C162" s="53" t="s">
        <v>125</v>
      </c>
      <c r="D162" s="53" t="s">
        <v>928</v>
      </c>
      <c r="E162" s="53" t="s">
        <v>1103</v>
      </c>
      <c r="F162" s="87">
        <v>2711.2</v>
      </c>
      <c r="G162" s="87">
        <v>0</v>
      </c>
      <c r="H162" s="55"/>
    </row>
    <row r="163" spans="1:8" s="56" customFormat="1" ht="30.75">
      <c r="A163" s="52" t="s">
        <v>527</v>
      </c>
      <c r="B163" s="43">
        <v>706</v>
      </c>
      <c r="C163" s="53" t="s">
        <v>125</v>
      </c>
      <c r="D163" s="53" t="s">
        <v>927</v>
      </c>
      <c r="E163" s="53"/>
      <c r="F163" s="87">
        <f>F164</f>
        <v>8514</v>
      </c>
      <c r="G163" s="87">
        <f>G164</f>
        <v>0</v>
      </c>
      <c r="H163" s="55"/>
    </row>
    <row r="164" spans="1:8" s="56" customFormat="1" ht="30.75">
      <c r="A164" s="52" t="s">
        <v>597</v>
      </c>
      <c r="B164" s="43">
        <v>706</v>
      </c>
      <c r="C164" s="53" t="s">
        <v>125</v>
      </c>
      <c r="D164" s="53" t="s">
        <v>927</v>
      </c>
      <c r="E164" s="53" t="s">
        <v>1103</v>
      </c>
      <c r="F164" s="87">
        <v>8514</v>
      </c>
      <c r="G164" s="87">
        <v>0</v>
      </c>
      <c r="H164" s="55"/>
    </row>
    <row r="165" spans="1:7" s="55" customFormat="1" ht="15">
      <c r="A165" s="52" t="s">
        <v>788</v>
      </c>
      <c r="B165" s="43">
        <v>706</v>
      </c>
      <c r="C165" s="53" t="s">
        <v>787</v>
      </c>
      <c r="D165" s="53"/>
      <c r="E165" s="53"/>
      <c r="F165" s="87">
        <f>F166</f>
        <v>13150</v>
      </c>
      <c r="G165" s="87">
        <f>G166</f>
        <v>13150</v>
      </c>
    </row>
    <row r="166" spans="1:7" s="55" customFormat="1" ht="62.25">
      <c r="A166" s="52" t="s">
        <v>715</v>
      </c>
      <c r="B166" s="43">
        <v>706</v>
      </c>
      <c r="C166" s="53" t="s">
        <v>787</v>
      </c>
      <c r="D166" s="53" t="s">
        <v>716</v>
      </c>
      <c r="E166" s="53"/>
      <c r="F166" s="87">
        <f>F167</f>
        <v>13150</v>
      </c>
      <c r="G166" s="87">
        <f>G167</f>
        <v>13150</v>
      </c>
    </row>
    <row r="167" spans="1:7" s="55" customFormat="1" ht="46.5">
      <c r="A167" s="52" t="s">
        <v>919</v>
      </c>
      <c r="B167" s="43">
        <v>706</v>
      </c>
      <c r="C167" s="53" t="s">
        <v>787</v>
      </c>
      <c r="D167" s="53" t="s">
        <v>723</v>
      </c>
      <c r="E167" s="53"/>
      <c r="F167" s="87">
        <f>F168+F171</f>
        <v>13150</v>
      </c>
      <c r="G167" s="87">
        <f>G168+G171</f>
        <v>13150</v>
      </c>
    </row>
    <row r="168" spans="1:7" s="55" customFormat="1" ht="15">
      <c r="A168" s="52" t="s">
        <v>833</v>
      </c>
      <c r="B168" s="43">
        <v>706</v>
      </c>
      <c r="C168" s="53" t="s">
        <v>787</v>
      </c>
      <c r="D168" s="53" t="s">
        <v>724</v>
      </c>
      <c r="E168" s="53"/>
      <c r="F168" s="87">
        <f>F169+F170</f>
        <v>5050</v>
      </c>
      <c r="G168" s="87">
        <f>G169+G170</f>
        <v>5050</v>
      </c>
    </row>
    <row r="169" spans="1:8" s="55" customFormat="1" ht="30.75">
      <c r="A169" s="52" t="s">
        <v>587</v>
      </c>
      <c r="B169" s="43">
        <v>706</v>
      </c>
      <c r="C169" s="53" t="s">
        <v>787</v>
      </c>
      <c r="D169" s="53" t="s">
        <v>724</v>
      </c>
      <c r="E169" s="53" t="s">
        <v>1086</v>
      </c>
      <c r="F169" s="87">
        <v>50</v>
      </c>
      <c r="G169" s="87">
        <v>50</v>
      </c>
      <c r="H169" s="55" t="s">
        <v>790</v>
      </c>
    </row>
    <row r="170" spans="1:7" s="55" customFormat="1" ht="15">
      <c r="A170" s="52" t="s">
        <v>550</v>
      </c>
      <c r="B170" s="43">
        <v>706</v>
      </c>
      <c r="C170" s="53" t="s">
        <v>787</v>
      </c>
      <c r="D170" s="53" t="s">
        <v>724</v>
      </c>
      <c r="E170" s="53" t="s">
        <v>1098</v>
      </c>
      <c r="F170" s="87">
        <v>5000</v>
      </c>
      <c r="G170" s="87">
        <v>5000</v>
      </c>
    </row>
    <row r="171" spans="1:7" s="55" customFormat="1" ht="46.5">
      <c r="A171" s="52" t="s">
        <v>604</v>
      </c>
      <c r="B171" s="43">
        <v>706</v>
      </c>
      <c r="C171" s="53" t="s">
        <v>787</v>
      </c>
      <c r="D171" s="53" t="s">
        <v>725</v>
      </c>
      <c r="E171" s="53"/>
      <c r="F171" s="87">
        <f>F172</f>
        <v>8100</v>
      </c>
      <c r="G171" s="87">
        <f>G172</f>
        <v>8100</v>
      </c>
    </row>
    <row r="172" spans="1:8" s="55" customFormat="1" ht="15">
      <c r="A172" s="52" t="s">
        <v>550</v>
      </c>
      <c r="B172" s="43">
        <v>706</v>
      </c>
      <c r="C172" s="53" t="s">
        <v>787</v>
      </c>
      <c r="D172" s="53" t="s">
        <v>725</v>
      </c>
      <c r="E172" s="53" t="s">
        <v>1098</v>
      </c>
      <c r="F172" s="87">
        <v>8100</v>
      </c>
      <c r="G172" s="87">
        <v>8100</v>
      </c>
      <c r="H172" s="55" t="s">
        <v>789</v>
      </c>
    </row>
    <row r="173" spans="1:7" s="55" customFormat="1" ht="15">
      <c r="A173" s="52" t="s">
        <v>529</v>
      </c>
      <c r="B173" s="43">
        <v>706</v>
      </c>
      <c r="C173" s="53" t="s">
        <v>528</v>
      </c>
      <c r="D173" s="53"/>
      <c r="E173" s="53"/>
      <c r="F173" s="87">
        <f aca="true" t="shared" si="7" ref="F173:G176">F174</f>
        <v>100</v>
      </c>
      <c r="G173" s="87">
        <f t="shared" si="7"/>
        <v>100</v>
      </c>
    </row>
    <row r="174" spans="1:7" s="55" customFormat="1" ht="62.25">
      <c r="A174" s="52" t="s">
        <v>715</v>
      </c>
      <c r="B174" s="43">
        <v>706</v>
      </c>
      <c r="C174" s="53" t="s">
        <v>528</v>
      </c>
      <c r="D174" s="53" t="s">
        <v>716</v>
      </c>
      <c r="E174" s="53"/>
      <c r="F174" s="87">
        <f t="shared" si="7"/>
        <v>100</v>
      </c>
      <c r="G174" s="87">
        <f t="shared" si="7"/>
        <v>100</v>
      </c>
    </row>
    <row r="175" spans="1:7" s="55" customFormat="1" ht="46.5">
      <c r="A175" s="52" t="s">
        <v>726</v>
      </c>
      <c r="B175" s="43">
        <v>706</v>
      </c>
      <c r="C175" s="53" t="s">
        <v>528</v>
      </c>
      <c r="D175" s="53" t="s">
        <v>934</v>
      </c>
      <c r="E175" s="53"/>
      <c r="F175" s="87">
        <f t="shared" si="7"/>
        <v>100</v>
      </c>
      <c r="G175" s="87">
        <f t="shared" si="7"/>
        <v>100</v>
      </c>
    </row>
    <row r="176" spans="1:7" s="55" customFormat="1" ht="78">
      <c r="A176" s="66" t="s">
        <v>1034</v>
      </c>
      <c r="B176" s="43">
        <v>706</v>
      </c>
      <c r="C176" s="67" t="s">
        <v>528</v>
      </c>
      <c r="D176" s="67" t="s">
        <v>1036</v>
      </c>
      <c r="E176" s="67"/>
      <c r="F176" s="184">
        <f t="shared" si="7"/>
        <v>100</v>
      </c>
      <c r="G176" s="184">
        <f t="shared" si="7"/>
        <v>100</v>
      </c>
    </row>
    <row r="177" spans="1:8" s="55" customFormat="1" ht="30.75">
      <c r="A177" s="52" t="s">
        <v>587</v>
      </c>
      <c r="B177" s="43">
        <v>706</v>
      </c>
      <c r="C177" s="53" t="s">
        <v>528</v>
      </c>
      <c r="D177" s="67" t="s">
        <v>1036</v>
      </c>
      <c r="E177" s="53" t="s">
        <v>1086</v>
      </c>
      <c r="F177" s="87">
        <v>100</v>
      </c>
      <c r="G177" s="87">
        <v>100</v>
      </c>
      <c r="H177" s="55" t="s">
        <v>790</v>
      </c>
    </row>
    <row r="178" spans="1:12" s="55" customFormat="1" ht="15">
      <c r="A178" s="52" t="s">
        <v>233</v>
      </c>
      <c r="B178" s="43">
        <v>706</v>
      </c>
      <c r="C178" s="53" t="s">
        <v>18</v>
      </c>
      <c r="D178" s="53"/>
      <c r="E178" s="53"/>
      <c r="F178" s="87">
        <f>F179+F195+F220+F243+F226</f>
        <v>922951</v>
      </c>
      <c r="G178" s="87">
        <f>G179+G195+G220+G243+G226</f>
        <v>923485</v>
      </c>
      <c r="K178" s="68"/>
      <c r="L178" s="69"/>
    </row>
    <row r="179" spans="1:7" s="55" customFormat="1" ht="15">
      <c r="A179" s="52" t="s">
        <v>23</v>
      </c>
      <c r="B179" s="43">
        <v>706</v>
      </c>
      <c r="C179" s="53" t="s">
        <v>19</v>
      </c>
      <c r="D179" s="53"/>
      <c r="E179" s="53"/>
      <c r="F179" s="87">
        <f>F180</f>
        <v>299543.30000000005</v>
      </c>
      <c r="G179" s="87">
        <f>G180</f>
        <v>299581.30000000005</v>
      </c>
    </row>
    <row r="180" spans="1:7" s="55" customFormat="1" ht="30.75">
      <c r="A180" s="52" t="s">
        <v>84</v>
      </c>
      <c r="B180" s="43">
        <v>706</v>
      </c>
      <c r="C180" s="53" t="s">
        <v>19</v>
      </c>
      <c r="D180" s="53" t="s">
        <v>954</v>
      </c>
      <c r="E180" s="53"/>
      <c r="F180" s="87">
        <f>F181+F192</f>
        <v>299543.30000000005</v>
      </c>
      <c r="G180" s="87">
        <f>G181+G192</f>
        <v>299581.30000000005</v>
      </c>
    </row>
    <row r="181" spans="1:7" s="55" customFormat="1" ht="30.75">
      <c r="A181" s="52" t="s">
        <v>627</v>
      </c>
      <c r="B181" s="43">
        <v>706</v>
      </c>
      <c r="C181" s="53" t="s">
        <v>19</v>
      </c>
      <c r="D181" s="53" t="s">
        <v>955</v>
      </c>
      <c r="E181" s="53"/>
      <c r="F181" s="87">
        <f>F182+F184+F186+F188+F190</f>
        <v>293143.30000000005</v>
      </c>
      <c r="G181" s="87">
        <f>G182+G184+G186+G188+G190</f>
        <v>293181.30000000005</v>
      </c>
    </row>
    <row r="182" spans="1:7" s="55" customFormat="1" ht="15">
      <c r="A182" s="52" t="s">
        <v>605</v>
      </c>
      <c r="B182" s="43">
        <v>706</v>
      </c>
      <c r="C182" s="53" t="s">
        <v>19</v>
      </c>
      <c r="D182" s="53" t="s">
        <v>632</v>
      </c>
      <c r="E182" s="53"/>
      <c r="F182" s="87">
        <f>F183</f>
        <v>88698</v>
      </c>
      <c r="G182" s="87">
        <f>G183</f>
        <v>88736</v>
      </c>
    </row>
    <row r="183" spans="1:8" s="55" customFormat="1" ht="30.75">
      <c r="A183" s="52" t="s">
        <v>1094</v>
      </c>
      <c r="B183" s="43">
        <v>706</v>
      </c>
      <c r="C183" s="53" t="s">
        <v>19</v>
      </c>
      <c r="D183" s="53" t="s">
        <v>632</v>
      </c>
      <c r="E183" s="53" t="s">
        <v>1095</v>
      </c>
      <c r="F183" s="87">
        <f>88698</f>
        <v>88698</v>
      </c>
      <c r="G183" s="87">
        <f>88736</f>
        <v>88736</v>
      </c>
      <c r="H183" s="55" t="s">
        <v>790</v>
      </c>
    </row>
    <row r="184" spans="1:7" s="55" customFormat="1" ht="46.5" hidden="1">
      <c r="A184" s="52" t="s">
        <v>834</v>
      </c>
      <c r="B184" s="43">
        <v>706</v>
      </c>
      <c r="C184" s="53" t="s">
        <v>19</v>
      </c>
      <c r="D184" s="53" t="s">
        <v>633</v>
      </c>
      <c r="E184" s="53"/>
      <c r="F184" s="87">
        <f>F185</f>
        <v>0</v>
      </c>
      <c r="G184" s="87">
        <f>G185</f>
        <v>0</v>
      </c>
    </row>
    <row r="185" spans="1:8" s="55" customFormat="1" ht="30.75" hidden="1">
      <c r="A185" s="52" t="s">
        <v>1094</v>
      </c>
      <c r="B185" s="43">
        <v>706</v>
      </c>
      <c r="C185" s="53" t="s">
        <v>19</v>
      </c>
      <c r="D185" s="53" t="s">
        <v>633</v>
      </c>
      <c r="E185" s="53" t="s">
        <v>1095</v>
      </c>
      <c r="F185" s="87">
        <v>0</v>
      </c>
      <c r="G185" s="87"/>
      <c r="H185" s="55" t="s">
        <v>789</v>
      </c>
    </row>
    <row r="186" spans="1:7" s="55" customFormat="1" ht="186.75">
      <c r="A186" s="52" t="s">
        <v>796</v>
      </c>
      <c r="B186" s="43">
        <v>706</v>
      </c>
      <c r="C186" s="53" t="s">
        <v>19</v>
      </c>
      <c r="D186" s="53" t="s">
        <v>629</v>
      </c>
      <c r="E186" s="53"/>
      <c r="F186" s="87">
        <f>F187</f>
        <v>157211.2</v>
      </c>
      <c r="G186" s="87">
        <f>G187</f>
        <v>157211.2</v>
      </c>
    </row>
    <row r="187" spans="1:8" s="55" customFormat="1" ht="30.75">
      <c r="A187" s="52" t="s">
        <v>1094</v>
      </c>
      <c r="B187" s="43">
        <v>706</v>
      </c>
      <c r="C187" s="53" t="s">
        <v>19</v>
      </c>
      <c r="D187" s="53" t="s">
        <v>629</v>
      </c>
      <c r="E187" s="53" t="s">
        <v>1095</v>
      </c>
      <c r="F187" s="87">
        <v>157211.2</v>
      </c>
      <c r="G187" s="87">
        <v>157211.2</v>
      </c>
      <c r="H187" s="55" t="s">
        <v>789</v>
      </c>
    </row>
    <row r="188" spans="1:7" s="55" customFormat="1" ht="186.75">
      <c r="A188" s="52" t="s">
        <v>835</v>
      </c>
      <c r="B188" s="43">
        <v>706</v>
      </c>
      <c r="C188" s="53" t="s">
        <v>19</v>
      </c>
      <c r="D188" s="53" t="s">
        <v>630</v>
      </c>
      <c r="E188" s="53"/>
      <c r="F188" s="87">
        <f>F189</f>
        <v>1800.1</v>
      </c>
      <c r="G188" s="87">
        <f>G189</f>
        <v>1800.1</v>
      </c>
    </row>
    <row r="189" spans="1:8" s="55" customFormat="1" ht="30.75">
      <c r="A189" s="52" t="s">
        <v>1094</v>
      </c>
      <c r="B189" s="43">
        <v>706</v>
      </c>
      <c r="C189" s="53" t="s">
        <v>19</v>
      </c>
      <c r="D189" s="53" t="s">
        <v>630</v>
      </c>
      <c r="E189" s="53" t="s">
        <v>1095</v>
      </c>
      <c r="F189" s="87">
        <v>1800.1</v>
      </c>
      <c r="G189" s="87">
        <v>1800.1</v>
      </c>
      <c r="H189" s="55" t="s">
        <v>789</v>
      </c>
    </row>
    <row r="190" spans="1:7" s="55" customFormat="1" ht="202.5">
      <c r="A190" s="52" t="s">
        <v>530</v>
      </c>
      <c r="B190" s="43">
        <v>706</v>
      </c>
      <c r="C190" s="53" t="s">
        <v>19</v>
      </c>
      <c r="D190" s="53" t="s">
        <v>631</v>
      </c>
      <c r="E190" s="53"/>
      <c r="F190" s="87">
        <f>F191</f>
        <v>45434</v>
      </c>
      <c r="G190" s="87">
        <f>G191</f>
        <v>45434</v>
      </c>
    </row>
    <row r="191" spans="1:8" s="55" customFormat="1" ht="30.75">
      <c r="A191" s="52" t="s">
        <v>1094</v>
      </c>
      <c r="B191" s="43">
        <v>706</v>
      </c>
      <c r="C191" s="53" t="s">
        <v>19</v>
      </c>
      <c r="D191" s="53" t="s">
        <v>631</v>
      </c>
      <c r="E191" s="53" t="s">
        <v>1095</v>
      </c>
      <c r="F191" s="87">
        <v>45434</v>
      </c>
      <c r="G191" s="87">
        <v>45434</v>
      </c>
      <c r="H191" s="55" t="s">
        <v>789</v>
      </c>
    </row>
    <row r="192" spans="1:7" s="55" customFormat="1" ht="46.5">
      <c r="A192" s="52" t="s">
        <v>977</v>
      </c>
      <c r="B192" s="43">
        <v>706</v>
      </c>
      <c r="C192" s="53" t="s">
        <v>19</v>
      </c>
      <c r="D192" s="53" t="s">
        <v>652</v>
      </c>
      <c r="E192" s="53"/>
      <c r="F192" s="87">
        <f>F193</f>
        <v>6400</v>
      </c>
      <c r="G192" s="87">
        <f>G193</f>
        <v>6400</v>
      </c>
    </row>
    <row r="193" spans="1:7" s="55" customFormat="1" ht="15">
      <c r="A193" s="52" t="s">
        <v>605</v>
      </c>
      <c r="B193" s="43">
        <v>706</v>
      </c>
      <c r="C193" s="53" t="s">
        <v>19</v>
      </c>
      <c r="D193" s="53" t="s">
        <v>1028</v>
      </c>
      <c r="E193" s="53"/>
      <c r="F193" s="87">
        <f>F194</f>
        <v>6400</v>
      </c>
      <c r="G193" s="87">
        <f>G194</f>
        <v>6400</v>
      </c>
    </row>
    <row r="194" spans="1:7" s="55" customFormat="1" ht="30.75">
      <c r="A194" s="52" t="s">
        <v>1094</v>
      </c>
      <c r="B194" s="43">
        <v>706</v>
      </c>
      <c r="C194" s="53" t="s">
        <v>19</v>
      </c>
      <c r="D194" s="53" t="s">
        <v>1028</v>
      </c>
      <c r="E194" s="53" t="s">
        <v>1095</v>
      </c>
      <c r="F194" s="87">
        <v>6400</v>
      </c>
      <c r="G194" s="87">
        <v>6400</v>
      </c>
    </row>
    <row r="195" spans="1:7" s="55" customFormat="1" ht="15">
      <c r="A195" s="52" t="s">
        <v>24</v>
      </c>
      <c r="B195" s="43">
        <v>706</v>
      </c>
      <c r="C195" s="53" t="s">
        <v>234</v>
      </c>
      <c r="D195" s="53"/>
      <c r="E195" s="53"/>
      <c r="F195" s="87">
        <f>F196+F216</f>
        <v>564363.1</v>
      </c>
      <c r="G195" s="87">
        <f>G196+G216</f>
        <v>564790.1</v>
      </c>
    </row>
    <row r="196" spans="1:7" s="55" customFormat="1" ht="30.75">
      <c r="A196" s="52" t="s">
        <v>84</v>
      </c>
      <c r="B196" s="43">
        <v>706</v>
      </c>
      <c r="C196" s="53" t="s">
        <v>234</v>
      </c>
      <c r="D196" s="53" t="s">
        <v>954</v>
      </c>
      <c r="E196" s="53"/>
      <c r="F196" s="87">
        <f>F197+F208+F211</f>
        <v>536186.1</v>
      </c>
      <c r="G196" s="87">
        <f>G197+G208+G211</f>
        <v>536540.1</v>
      </c>
    </row>
    <row r="197" spans="1:7" s="55" customFormat="1" ht="30.75">
      <c r="A197" s="52" t="s">
        <v>634</v>
      </c>
      <c r="B197" s="43">
        <v>706</v>
      </c>
      <c r="C197" s="53" t="s">
        <v>234</v>
      </c>
      <c r="D197" s="53" t="s">
        <v>635</v>
      </c>
      <c r="E197" s="53"/>
      <c r="F197" s="87">
        <f>F198+F200+F202+F204+F206</f>
        <v>465322.3</v>
      </c>
      <c r="G197" s="87">
        <f>G198+G200+G202+G204+G206</f>
        <v>465566.3</v>
      </c>
    </row>
    <row r="198" spans="1:7" s="55" customFormat="1" ht="30.75">
      <c r="A198" s="52" t="s">
        <v>606</v>
      </c>
      <c r="B198" s="43">
        <v>706</v>
      </c>
      <c r="C198" s="53" t="s">
        <v>234</v>
      </c>
      <c r="D198" s="53" t="s">
        <v>639</v>
      </c>
      <c r="E198" s="53"/>
      <c r="F198" s="87">
        <f>F199</f>
        <v>113622</v>
      </c>
      <c r="G198" s="87">
        <f>G199</f>
        <v>113866</v>
      </c>
    </row>
    <row r="199" spans="1:8" s="55" customFormat="1" ht="30.75">
      <c r="A199" s="52" t="s">
        <v>1094</v>
      </c>
      <c r="B199" s="43">
        <v>706</v>
      </c>
      <c r="C199" s="53" t="s">
        <v>234</v>
      </c>
      <c r="D199" s="53" t="s">
        <v>639</v>
      </c>
      <c r="E199" s="53" t="s">
        <v>1095</v>
      </c>
      <c r="F199" s="87">
        <f>113622</f>
        <v>113622</v>
      </c>
      <c r="G199" s="87">
        <f>113866</f>
        <v>113866</v>
      </c>
      <c r="H199" s="55" t="s">
        <v>790</v>
      </c>
    </row>
    <row r="200" spans="1:7" s="55" customFormat="1" ht="46.5" hidden="1">
      <c r="A200" s="52" t="s">
        <v>834</v>
      </c>
      <c r="B200" s="43">
        <v>706</v>
      </c>
      <c r="C200" s="53" t="s">
        <v>234</v>
      </c>
      <c r="D200" s="53" t="s">
        <v>640</v>
      </c>
      <c r="E200" s="53"/>
      <c r="F200" s="87">
        <f>F201</f>
        <v>0</v>
      </c>
      <c r="G200" s="87">
        <f>G201</f>
        <v>0</v>
      </c>
    </row>
    <row r="201" spans="1:8" s="55" customFormat="1" ht="30.75" hidden="1">
      <c r="A201" s="52" t="s">
        <v>1094</v>
      </c>
      <c r="B201" s="43">
        <v>706</v>
      </c>
      <c r="C201" s="53" t="s">
        <v>234</v>
      </c>
      <c r="D201" s="53" t="s">
        <v>640</v>
      </c>
      <c r="E201" s="53" t="s">
        <v>1095</v>
      </c>
      <c r="F201" s="87">
        <v>0</v>
      </c>
      <c r="G201" s="87"/>
      <c r="H201" s="55" t="s">
        <v>789</v>
      </c>
    </row>
    <row r="202" spans="1:7" s="55" customFormat="1" ht="156">
      <c r="A202" s="52" t="s">
        <v>836</v>
      </c>
      <c r="B202" s="43">
        <v>706</v>
      </c>
      <c r="C202" s="53" t="s">
        <v>234</v>
      </c>
      <c r="D202" s="53" t="s">
        <v>636</v>
      </c>
      <c r="E202" s="53"/>
      <c r="F202" s="87">
        <f>F203</f>
        <v>313115.5</v>
      </c>
      <c r="G202" s="87">
        <f>G203</f>
        <v>313115.5</v>
      </c>
    </row>
    <row r="203" spans="1:8" s="55" customFormat="1" ht="30.75">
      <c r="A203" s="52" t="s">
        <v>1094</v>
      </c>
      <c r="B203" s="43">
        <v>706</v>
      </c>
      <c r="C203" s="53" t="s">
        <v>234</v>
      </c>
      <c r="D203" s="53" t="s">
        <v>636</v>
      </c>
      <c r="E203" s="53" t="s">
        <v>1095</v>
      </c>
      <c r="F203" s="87">
        <v>313115.5</v>
      </c>
      <c r="G203" s="87">
        <v>313115.5</v>
      </c>
      <c r="H203" s="55" t="s">
        <v>789</v>
      </c>
    </row>
    <row r="204" spans="1:7" s="55" customFormat="1" ht="171">
      <c r="A204" s="52" t="s">
        <v>1129</v>
      </c>
      <c r="B204" s="43">
        <v>706</v>
      </c>
      <c r="C204" s="53" t="s">
        <v>234</v>
      </c>
      <c r="D204" s="53" t="s">
        <v>637</v>
      </c>
      <c r="E204" s="53"/>
      <c r="F204" s="87">
        <f>F205</f>
        <v>5394.6</v>
      </c>
      <c r="G204" s="87">
        <f>G205</f>
        <v>5394.6</v>
      </c>
    </row>
    <row r="205" spans="1:8" s="55" customFormat="1" ht="30.75">
      <c r="A205" s="52" t="s">
        <v>1094</v>
      </c>
      <c r="B205" s="43">
        <v>706</v>
      </c>
      <c r="C205" s="53" t="s">
        <v>234</v>
      </c>
      <c r="D205" s="53" t="s">
        <v>637</v>
      </c>
      <c r="E205" s="53" t="s">
        <v>1095</v>
      </c>
      <c r="F205" s="87">
        <v>5394.6</v>
      </c>
      <c r="G205" s="87">
        <v>5394.6</v>
      </c>
      <c r="H205" s="55" t="s">
        <v>789</v>
      </c>
    </row>
    <row r="206" spans="1:7" s="55" customFormat="1" ht="186.75">
      <c r="A206" s="52" t="s">
        <v>577</v>
      </c>
      <c r="B206" s="43">
        <v>706</v>
      </c>
      <c r="C206" s="53" t="s">
        <v>234</v>
      </c>
      <c r="D206" s="53" t="s">
        <v>638</v>
      </c>
      <c r="E206" s="53"/>
      <c r="F206" s="87">
        <f>F207</f>
        <v>33190.2</v>
      </c>
      <c r="G206" s="87">
        <f>G207</f>
        <v>33190.2</v>
      </c>
    </row>
    <row r="207" spans="1:8" s="55" customFormat="1" ht="30.75">
      <c r="A207" s="52" t="s">
        <v>1094</v>
      </c>
      <c r="B207" s="43">
        <v>706</v>
      </c>
      <c r="C207" s="53" t="s">
        <v>234</v>
      </c>
      <c r="D207" s="53" t="s">
        <v>638</v>
      </c>
      <c r="E207" s="53" t="s">
        <v>1095</v>
      </c>
      <c r="F207" s="87">
        <v>33190.2</v>
      </c>
      <c r="G207" s="87">
        <v>33190.2</v>
      </c>
      <c r="H207" s="55" t="s">
        <v>789</v>
      </c>
    </row>
    <row r="208" spans="1:7" s="55" customFormat="1" ht="30.75">
      <c r="A208" s="52" t="s">
        <v>641</v>
      </c>
      <c r="B208" s="43">
        <v>706</v>
      </c>
      <c r="C208" s="53" t="s">
        <v>234</v>
      </c>
      <c r="D208" s="53" t="s">
        <v>642</v>
      </c>
      <c r="E208" s="53"/>
      <c r="F208" s="87">
        <f>F209</f>
        <v>55891</v>
      </c>
      <c r="G208" s="87">
        <f>G209</f>
        <v>55901</v>
      </c>
    </row>
    <row r="209" spans="1:7" s="55" customFormat="1" ht="15">
      <c r="A209" s="52" t="s">
        <v>607</v>
      </c>
      <c r="B209" s="43">
        <v>706</v>
      </c>
      <c r="C209" s="53" t="s">
        <v>234</v>
      </c>
      <c r="D209" s="53" t="s">
        <v>643</v>
      </c>
      <c r="E209" s="53"/>
      <c r="F209" s="87">
        <f>F210</f>
        <v>55891</v>
      </c>
      <c r="G209" s="87">
        <f>G210</f>
        <v>55901</v>
      </c>
    </row>
    <row r="210" spans="1:8" s="55" customFormat="1" ht="30.75">
      <c r="A210" s="52" t="s">
        <v>1094</v>
      </c>
      <c r="B210" s="43">
        <v>706</v>
      </c>
      <c r="C210" s="53" t="s">
        <v>234</v>
      </c>
      <c r="D210" s="53" t="s">
        <v>643</v>
      </c>
      <c r="E210" s="53" t="s">
        <v>1095</v>
      </c>
      <c r="F210" s="87">
        <v>55891</v>
      </c>
      <c r="G210" s="87">
        <v>55901</v>
      </c>
      <c r="H210" s="55" t="s">
        <v>790</v>
      </c>
    </row>
    <row r="211" spans="1:7" s="55" customFormat="1" ht="46.5">
      <c r="A211" s="52" t="s">
        <v>644</v>
      </c>
      <c r="B211" s="43">
        <v>706</v>
      </c>
      <c r="C211" s="53" t="s">
        <v>234</v>
      </c>
      <c r="D211" s="53" t="s">
        <v>652</v>
      </c>
      <c r="E211" s="53"/>
      <c r="F211" s="87">
        <f>F212+F214</f>
        <v>14972.8</v>
      </c>
      <c r="G211" s="87">
        <f>G212+G214</f>
        <v>15072.8</v>
      </c>
    </row>
    <row r="212" spans="1:7" s="55" customFormat="1" ht="30.75">
      <c r="A212" s="52" t="s">
        <v>606</v>
      </c>
      <c r="B212" s="43">
        <v>706</v>
      </c>
      <c r="C212" s="53" t="s">
        <v>234</v>
      </c>
      <c r="D212" s="53" t="s">
        <v>1029</v>
      </c>
      <c r="E212" s="53"/>
      <c r="F212" s="87">
        <f>F213</f>
        <v>14200</v>
      </c>
      <c r="G212" s="87">
        <f>G213</f>
        <v>14300</v>
      </c>
    </row>
    <row r="213" spans="1:7" s="55" customFormat="1" ht="30.75">
      <c r="A213" s="52" t="s">
        <v>1094</v>
      </c>
      <c r="B213" s="43">
        <v>706</v>
      </c>
      <c r="C213" s="53" t="s">
        <v>234</v>
      </c>
      <c r="D213" s="53" t="s">
        <v>1029</v>
      </c>
      <c r="E213" s="53" t="s">
        <v>1095</v>
      </c>
      <c r="F213" s="87">
        <v>14200</v>
      </c>
      <c r="G213" s="87">
        <v>14300</v>
      </c>
    </row>
    <row r="214" spans="1:7" s="55" customFormat="1" ht="124.5">
      <c r="A214" s="52" t="s">
        <v>608</v>
      </c>
      <c r="B214" s="43">
        <v>706</v>
      </c>
      <c r="C214" s="53" t="s">
        <v>234</v>
      </c>
      <c r="D214" s="53" t="s">
        <v>944</v>
      </c>
      <c r="E214" s="53"/>
      <c r="F214" s="87">
        <f>F215</f>
        <v>772.8</v>
      </c>
      <c r="G214" s="87">
        <f>G215</f>
        <v>772.8</v>
      </c>
    </row>
    <row r="215" spans="1:8" s="55" customFormat="1" ht="15">
      <c r="A215" s="52" t="s">
        <v>1100</v>
      </c>
      <c r="B215" s="43">
        <v>706</v>
      </c>
      <c r="C215" s="53" t="s">
        <v>234</v>
      </c>
      <c r="D215" s="53" t="s">
        <v>944</v>
      </c>
      <c r="E215" s="53" t="s">
        <v>1099</v>
      </c>
      <c r="F215" s="87">
        <v>772.8</v>
      </c>
      <c r="G215" s="87">
        <v>772.8</v>
      </c>
      <c r="H215" s="55" t="s">
        <v>789</v>
      </c>
    </row>
    <row r="216" spans="1:7" s="55" customFormat="1" ht="30.75">
      <c r="A216" s="52" t="s">
        <v>840</v>
      </c>
      <c r="B216" s="43">
        <v>706</v>
      </c>
      <c r="C216" s="53" t="s">
        <v>234</v>
      </c>
      <c r="D216" s="53" t="s">
        <v>683</v>
      </c>
      <c r="E216" s="53"/>
      <c r="F216" s="87">
        <f aca="true" t="shared" si="8" ref="F216:G218">F217</f>
        <v>28177</v>
      </c>
      <c r="G216" s="87">
        <f t="shared" si="8"/>
        <v>28250</v>
      </c>
    </row>
    <row r="217" spans="1:7" s="55" customFormat="1" ht="30.75">
      <c r="A217" s="52" t="s">
        <v>689</v>
      </c>
      <c r="B217" s="43">
        <v>706</v>
      </c>
      <c r="C217" s="53" t="s">
        <v>234</v>
      </c>
      <c r="D217" s="53" t="s">
        <v>691</v>
      </c>
      <c r="E217" s="53"/>
      <c r="F217" s="87">
        <f t="shared" si="8"/>
        <v>28177</v>
      </c>
      <c r="G217" s="87">
        <f t="shared" si="8"/>
        <v>28250</v>
      </c>
    </row>
    <row r="218" spans="1:7" s="55" customFormat="1" ht="15">
      <c r="A218" s="52" t="s">
        <v>607</v>
      </c>
      <c r="B218" s="43">
        <v>706</v>
      </c>
      <c r="C218" s="53" t="s">
        <v>234</v>
      </c>
      <c r="D218" s="53" t="s">
        <v>692</v>
      </c>
      <c r="E218" s="53"/>
      <c r="F218" s="87">
        <f t="shared" si="8"/>
        <v>28177</v>
      </c>
      <c r="G218" s="87">
        <f t="shared" si="8"/>
        <v>28250</v>
      </c>
    </row>
    <row r="219" spans="1:8" s="55" customFormat="1" ht="30.75">
      <c r="A219" s="52" t="s">
        <v>1094</v>
      </c>
      <c r="B219" s="43">
        <v>706</v>
      </c>
      <c r="C219" s="53" t="s">
        <v>234</v>
      </c>
      <c r="D219" s="53" t="s">
        <v>692</v>
      </c>
      <c r="E219" s="53" t="s">
        <v>1095</v>
      </c>
      <c r="F219" s="87">
        <v>28177</v>
      </c>
      <c r="G219" s="87">
        <v>28250</v>
      </c>
      <c r="H219" s="55" t="s">
        <v>790</v>
      </c>
    </row>
    <row r="220" spans="1:7" s="55" customFormat="1" ht="30.75">
      <c r="A220" s="52" t="s">
        <v>1125</v>
      </c>
      <c r="B220" s="43">
        <v>706</v>
      </c>
      <c r="C220" s="53" t="s">
        <v>20</v>
      </c>
      <c r="D220" s="53"/>
      <c r="E220" s="53"/>
      <c r="F220" s="87">
        <f>F223</f>
        <v>500</v>
      </c>
      <c r="G220" s="87">
        <f>G223</f>
        <v>500</v>
      </c>
    </row>
    <row r="221" spans="1:7" s="55" customFormat="1" ht="30.75">
      <c r="A221" s="52" t="s">
        <v>84</v>
      </c>
      <c r="B221" s="43">
        <v>706</v>
      </c>
      <c r="C221" s="53" t="s">
        <v>20</v>
      </c>
      <c r="D221" s="53" t="s">
        <v>954</v>
      </c>
      <c r="E221" s="53"/>
      <c r="F221" s="87">
        <f>F223</f>
        <v>500</v>
      </c>
      <c r="G221" s="87">
        <f>G223</f>
        <v>500</v>
      </c>
    </row>
    <row r="222" spans="1:7" s="55" customFormat="1" ht="30.75">
      <c r="A222" s="52" t="s">
        <v>764</v>
      </c>
      <c r="B222" s="43">
        <v>706</v>
      </c>
      <c r="C222" s="53" t="s">
        <v>20</v>
      </c>
      <c r="D222" s="53" t="s">
        <v>649</v>
      </c>
      <c r="E222" s="53"/>
      <c r="F222" s="87">
        <f>F223</f>
        <v>500</v>
      </c>
      <c r="G222" s="87">
        <f>G223</f>
        <v>500</v>
      </c>
    </row>
    <row r="223" spans="1:7" s="55" customFormat="1" ht="15">
      <c r="A223" s="52" t="s">
        <v>1104</v>
      </c>
      <c r="B223" s="43">
        <v>706</v>
      </c>
      <c r="C223" s="53" t="s">
        <v>20</v>
      </c>
      <c r="D223" s="53" t="s">
        <v>939</v>
      </c>
      <c r="E223" s="53"/>
      <c r="F223" s="87">
        <f>F224+F225</f>
        <v>500</v>
      </c>
      <c r="G223" s="87">
        <f>G224+G225</f>
        <v>500</v>
      </c>
    </row>
    <row r="224" spans="1:8" s="55" customFormat="1" ht="62.25">
      <c r="A224" s="52" t="s">
        <v>1084</v>
      </c>
      <c r="B224" s="43">
        <v>706</v>
      </c>
      <c r="C224" s="53" t="s">
        <v>20</v>
      </c>
      <c r="D224" s="53" t="s">
        <v>939</v>
      </c>
      <c r="E224" s="53" t="s">
        <v>1085</v>
      </c>
      <c r="F224" s="87">
        <v>70</v>
      </c>
      <c r="G224" s="87">
        <v>70</v>
      </c>
      <c r="H224" s="55" t="s">
        <v>790</v>
      </c>
    </row>
    <row r="225" spans="1:8" s="55" customFormat="1" ht="30.75">
      <c r="A225" s="52" t="s">
        <v>587</v>
      </c>
      <c r="B225" s="43">
        <v>706</v>
      </c>
      <c r="C225" s="53" t="s">
        <v>20</v>
      </c>
      <c r="D225" s="53" t="s">
        <v>939</v>
      </c>
      <c r="E225" s="53" t="s">
        <v>1086</v>
      </c>
      <c r="F225" s="87">
        <v>430</v>
      </c>
      <c r="G225" s="87">
        <v>430</v>
      </c>
      <c r="H225" s="55" t="s">
        <v>790</v>
      </c>
    </row>
    <row r="226" spans="1:7" s="55" customFormat="1" ht="15">
      <c r="A226" s="52" t="s">
        <v>245</v>
      </c>
      <c r="B226" s="43">
        <v>706</v>
      </c>
      <c r="C226" s="53" t="s">
        <v>235</v>
      </c>
      <c r="D226" s="53"/>
      <c r="E226" s="53"/>
      <c r="F226" s="87">
        <f>F227+F235+F239</f>
        <v>31074.6</v>
      </c>
      <c r="G226" s="87">
        <f>G227+G235+G239</f>
        <v>31127.6</v>
      </c>
    </row>
    <row r="227" spans="1:7" s="55" customFormat="1" ht="30.75">
      <c r="A227" s="52" t="s">
        <v>84</v>
      </c>
      <c r="B227" s="43">
        <v>706</v>
      </c>
      <c r="C227" s="53" t="s">
        <v>235</v>
      </c>
      <c r="D227" s="53" t="s">
        <v>954</v>
      </c>
      <c r="E227" s="53"/>
      <c r="F227" s="87">
        <f>F228</f>
        <v>19264.6</v>
      </c>
      <c r="G227" s="87">
        <f>G228</f>
        <v>19264.6</v>
      </c>
    </row>
    <row r="228" spans="1:7" s="55" customFormat="1" ht="30.75">
      <c r="A228" s="52" t="s">
        <v>648</v>
      </c>
      <c r="B228" s="43">
        <v>706</v>
      </c>
      <c r="C228" s="53" t="s">
        <v>235</v>
      </c>
      <c r="D228" s="53" t="s">
        <v>645</v>
      </c>
      <c r="E228" s="53"/>
      <c r="F228" s="87">
        <f>F229+F231+F233</f>
        <v>19264.6</v>
      </c>
      <c r="G228" s="87">
        <f>G229+G231+G233</f>
        <v>19264.6</v>
      </c>
    </row>
    <row r="229" spans="1:7" s="55" customFormat="1" ht="15">
      <c r="A229" s="52" t="s">
        <v>138</v>
      </c>
      <c r="B229" s="43">
        <v>706</v>
      </c>
      <c r="C229" s="53" t="s">
        <v>235</v>
      </c>
      <c r="D229" s="53" t="s">
        <v>935</v>
      </c>
      <c r="E229" s="53"/>
      <c r="F229" s="87">
        <f>F230</f>
        <v>1850</v>
      </c>
      <c r="G229" s="87">
        <f>G230</f>
        <v>1850</v>
      </c>
    </row>
    <row r="230" spans="1:8" s="55" customFormat="1" ht="30.75">
      <c r="A230" s="52" t="s">
        <v>1094</v>
      </c>
      <c r="B230" s="43">
        <v>706</v>
      </c>
      <c r="C230" s="53" t="s">
        <v>235</v>
      </c>
      <c r="D230" s="53" t="s">
        <v>935</v>
      </c>
      <c r="E230" s="53" t="s">
        <v>1095</v>
      </c>
      <c r="F230" s="87">
        <v>1850</v>
      </c>
      <c r="G230" s="87">
        <v>1850</v>
      </c>
      <c r="H230" s="55" t="s">
        <v>790</v>
      </c>
    </row>
    <row r="231" spans="1:7" s="55" customFormat="1" ht="46.5">
      <c r="A231" s="52" t="s">
        <v>609</v>
      </c>
      <c r="B231" s="43">
        <v>706</v>
      </c>
      <c r="C231" s="53" t="s">
        <v>235</v>
      </c>
      <c r="D231" s="53" t="s">
        <v>936</v>
      </c>
      <c r="E231" s="53"/>
      <c r="F231" s="87">
        <f>F232</f>
        <v>15544.5</v>
      </c>
      <c r="G231" s="87">
        <f>G232</f>
        <v>15544.5</v>
      </c>
    </row>
    <row r="232" spans="1:8" s="55" customFormat="1" ht="30.75">
      <c r="A232" s="52" t="s">
        <v>1094</v>
      </c>
      <c r="B232" s="43">
        <v>706</v>
      </c>
      <c r="C232" s="53" t="s">
        <v>235</v>
      </c>
      <c r="D232" s="53" t="s">
        <v>936</v>
      </c>
      <c r="E232" s="53" t="s">
        <v>1095</v>
      </c>
      <c r="F232" s="87">
        <v>15544.5</v>
      </c>
      <c r="G232" s="87">
        <v>15544.5</v>
      </c>
      <c r="H232" s="55" t="s">
        <v>789</v>
      </c>
    </row>
    <row r="233" spans="1:7" s="55" customFormat="1" ht="46.5">
      <c r="A233" s="52" t="s">
        <v>610</v>
      </c>
      <c r="B233" s="43">
        <v>706</v>
      </c>
      <c r="C233" s="53" t="s">
        <v>235</v>
      </c>
      <c r="D233" s="53" t="s">
        <v>937</v>
      </c>
      <c r="E233" s="53"/>
      <c r="F233" s="87">
        <f>F234</f>
        <v>1870.1</v>
      </c>
      <c r="G233" s="87">
        <f>G234</f>
        <v>1870.1</v>
      </c>
    </row>
    <row r="234" spans="1:8" s="55" customFormat="1" ht="30.75">
      <c r="A234" s="52" t="s">
        <v>1094</v>
      </c>
      <c r="B234" s="43">
        <v>706</v>
      </c>
      <c r="C234" s="53" t="s">
        <v>235</v>
      </c>
      <c r="D234" s="53" t="s">
        <v>937</v>
      </c>
      <c r="E234" s="53" t="s">
        <v>1095</v>
      </c>
      <c r="F234" s="87">
        <v>1870.1</v>
      </c>
      <c r="G234" s="87">
        <v>1870.1</v>
      </c>
      <c r="H234" s="55" t="s">
        <v>789</v>
      </c>
    </row>
    <row r="235" spans="1:7" s="55" customFormat="1" ht="46.5">
      <c r="A235" s="52" t="s">
        <v>661</v>
      </c>
      <c r="B235" s="43">
        <v>706</v>
      </c>
      <c r="C235" s="53" t="s">
        <v>235</v>
      </c>
      <c r="D235" s="53" t="s">
        <v>662</v>
      </c>
      <c r="E235" s="53"/>
      <c r="F235" s="87">
        <f aca="true" t="shared" si="9" ref="F235:G237">F236</f>
        <v>11620</v>
      </c>
      <c r="G235" s="87">
        <f t="shared" si="9"/>
        <v>11663</v>
      </c>
    </row>
    <row r="236" spans="1:7" s="55" customFormat="1" ht="15">
      <c r="A236" s="52" t="s">
        <v>588</v>
      </c>
      <c r="B236" s="43">
        <v>706</v>
      </c>
      <c r="C236" s="53" t="s">
        <v>235</v>
      </c>
      <c r="D236" s="53" t="s">
        <v>664</v>
      </c>
      <c r="E236" s="53"/>
      <c r="F236" s="87">
        <f t="shared" si="9"/>
        <v>11620</v>
      </c>
      <c r="G236" s="87">
        <f t="shared" si="9"/>
        <v>11663</v>
      </c>
    </row>
    <row r="237" spans="1:7" s="55" customFormat="1" ht="15">
      <c r="A237" s="52" t="s">
        <v>1102</v>
      </c>
      <c r="B237" s="43">
        <v>706</v>
      </c>
      <c r="C237" s="53" t="s">
        <v>235</v>
      </c>
      <c r="D237" s="53" t="s">
        <v>665</v>
      </c>
      <c r="E237" s="53"/>
      <c r="F237" s="87">
        <f t="shared" si="9"/>
        <v>11620</v>
      </c>
      <c r="G237" s="87">
        <f t="shared" si="9"/>
        <v>11663</v>
      </c>
    </row>
    <row r="238" spans="1:8" s="55" customFormat="1" ht="30.75">
      <c r="A238" s="52" t="s">
        <v>1094</v>
      </c>
      <c r="B238" s="43">
        <v>706</v>
      </c>
      <c r="C238" s="53" t="s">
        <v>235</v>
      </c>
      <c r="D238" s="53" t="s">
        <v>665</v>
      </c>
      <c r="E238" s="53" t="s">
        <v>1095</v>
      </c>
      <c r="F238" s="87">
        <v>11620</v>
      </c>
      <c r="G238" s="87">
        <v>11663</v>
      </c>
      <c r="H238" s="55" t="s">
        <v>790</v>
      </c>
    </row>
    <row r="239" spans="1:7" s="55" customFormat="1" ht="30.75">
      <c r="A239" s="52" t="s">
        <v>748</v>
      </c>
      <c r="B239" s="43">
        <v>706</v>
      </c>
      <c r="C239" s="53" t="s">
        <v>235</v>
      </c>
      <c r="D239" s="53" t="s">
        <v>749</v>
      </c>
      <c r="E239" s="53"/>
      <c r="F239" s="87">
        <f aca="true" t="shared" si="10" ref="F239:G241">F240</f>
        <v>190</v>
      </c>
      <c r="G239" s="87">
        <f t="shared" si="10"/>
        <v>200</v>
      </c>
    </row>
    <row r="240" spans="1:7" s="55" customFormat="1" ht="30.75">
      <c r="A240" s="52" t="s">
        <v>753</v>
      </c>
      <c r="B240" s="43">
        <v>706</v>
      </c>
      <c r="C240" s="53" t="s">
        <v>235</v>
      </c>
      <c r="D240" s="53" t="s">
        <v>755</v>
      </c>
      <c r="E240" s="53"/>
      <c r="F240" s="87">
        <f t="shared" si="10"/>
        <v>190</v>
      </c>
      <c r="G240" s="87">
        <f t="shared" si="10"/>
        <v>200</v>
      </c>
    </row>
    <row r="241" spans="1:7" s="55" customFormat="1" ht="15">
      <c r="A241" s="52" t="s">
        <v>138</v>
      </c>
      <c r="B241" s="43">
        <v>706</v>
      </c>
      <c r="C241" s="53" t="s">
        <v>235</v>
      </c>
      <c r="D241" s="53" t="s">
        <v>754</v>
      </c>
      <c r="E241" s="53"/>
      <c r="F241" s="87">
        <f t="shared" si="10"/>
        <v>190</v>
      </c>
      <c r="G241" s="87">
        <f t="shared" si="10"/>
        <v>200</v>
      </c>
    </row>
    <row r="242" spans="1:8" s="55" customFormat="1" ht="30.75">
      <c r="A242" s="52" t="s">
        <v>1094</v>
      </c>
      <c r="B242" s="43">
        <v>706</v>
      </c>
      <c r="C242" s="53" t="s">
        <v>235</v>
      </c>
      <c r="D242" s="53" t="s">
        <v>754</v>
      </c>
      <c r="E242" s="53" t="s">
        <v>1095</v>
      </c>
      <c r="F242" s="87">
        <v>190</v>
      </c>
      <c r="G242" s="87">
        <v>200</v>
      </c>
      <c r="H242" s="55" t="s">
        <v>790</v>
      </c>
    </row>
    <row r="243" spans="1:7" s="55" customFormat="1" ht="15">
      <c r="A243" s="52" t="s">
        <v>236</v>
      </c>
      <c r="B243" s="43">
        <v>706</v>
      </c>
      <c r="C243" s="53" t="s">
        <v>237</v>
      </c>
      <c r="D243" s="53"/>
      <c r="E243" s="53"/>
      <c r="F243" s="87">
        <f>F244</f>
        <v>27470</v>
      </c>
      <c r="G243" s="87">
        <f>G244</f>
        <v>27486</v>
      </c>
    </row>
    <row r="244" spans="1:7" s="55" customFormat="1" ht="30.75">
      <c r="A244" s="52" t="s">
        <v>84</v>
      </c>
      <c r="B244" s="43">
        <v>706</v>
      </c>
      <c r="C244" s="53" t="s">
        <v>237</v>
      </c>
      <c r="D244" s="53" t="s">
        <v>954</v>
      </c>
      <c r="E244" s="53"/>
      <c r="F244" s="87">
        <f>F245+F249</f>
        <v>27470</v>
      </c>
      <c r="G244" s="87">
        <f>G245+G249</f>
        <v>27486</v>
      </c>
    </row>
    <row r="245" spans="1:7" s="55" customFormat="1" ht="30.75">
      <c r="A245" s="52" t="s">
        <v>650</v>
      </c>
      <c r="B245" s="43">
        <v>706</v>
      </c>
      <c r="C245" s="53" t="s">
        <v>237</v>
      </c>
      <c r="D245" s="53" t="s">
        <v>647</v>
      </c>
      <c r="E245" s="53"/>
      <c r="F245" s="87">
        <f>F246</f>
        <v>1600</v>
      </c>
      <c r="G245" s="87">
        <f>G246</f>
        <v>1600</v>
      </c>
    </row>
    <row r="246" spans="1:7" s="55" customFormat="1" ht="15">
      <c r="A246" s="52" t="s">
        <v>611</v>
      </c>
      <c r="B246" s="43">
        <v>706</v>
      </c>
      <c r="C246" s="53" t="s">
        <v>237</v>
      </c>
      <c r="D246" s="53" t="s">
        <v>938</v>
      </c>
      <c r="E246" s="53"/>
      <c r="F246" s="87">
        <f>F247+F248</f>
        <v>1600</v>
      </c>
      <c r="G246" s="87">
        <f>G247+G248</f>
        <v>1600</v>
      </c>
    </row>
    <row r="247" spans="1:8" s="55" customFormat="1" ht="62.25">
      <c r="A247" s="52" t="s">
        <v>1084</v>
      </c>
      <c r="B247" s="43">
        <v>706</v>
      </c>
      <c r="C247" s="53" t="s">
        <v>237</v>
      </c>
      <c r="D247" s="53" t="s">
        <v>938</v>
      </c>
      <c r="E247" s="53" t="s">
        <v>1085</v>
      </c>
      <c r="F247" s="87">
        <v>40</v>
      </c>
      <c r="G247" s="87">
        <v>40</v>
      </c>
      <c r="H247" s="55" t="s">
        <v>790</v>
      </c>
    </row>
    <row r="248" spans="1:8" s="55" customFormat="1" ht="30.75">
      <c r="A248" s="52" t="s">
        <v>587</v>
      </c>
      <c r="B248" s="43">
        <v>706</v>
      </c>
      <c r="C248" s="53" t="s">
        <v>237</v>
      </c>
      <c r="D248" s="53" t="s">
        <v>938</v>
      </c>
      <c r="E248" s="53" t="s">
        <v>1086</v>
      </c>
      <c r="F248" s="87">
        <v>1560</v>
      </c>
      <c r="G248" s="87">
        <v>1560</v>
      </c>
      <c r="H248" s="55" t="s">
        <v>790</v>
      </c>
    </row>
    <row r="249" spans="1:7" s="55" customFormat="1" ht="30.75">
      <c r="A249" s="52" t="s">
        <v>653</v>
      </c>
      <c r="B249" s="43">
        <v>706</v>
      </c>
      <c r="C249" s="53" t="s">
        <v>237</v>
      </c>
      <c r="D249" s="53" t="s">
        <v>651</v>
      </c>
      <c r="E249" s="53"/>
      <c r="F249" s="87">
        <f>F250</f>
        <v>25870</v>
      </c>
      <c r="G249" s="87">
        <f>G250</f>
        <v>25886</v>
      </c>
    </row>
    <row r="250" spans="1:7" s="55" customFormat="1" ht="46.5">
      <c r="A250" s="52" t="s">
        <v>136</v>
      </c>
      <c r="B250" s="43">
        <v>706</v>
      </c>
      <c r="C250" s="53" t="s">
        <v>237</v>
      </c>
      <c r="D250" s="53" t="s">
        <v>940</v>
      </c>
      <c r="E250" s="53"/>
      <c r="F250" s="87">
        <f>F251+F252+F253</f>
        <v>25870</v>
      </c>
      <c r="G250" s="87">
        <f>G251+G252+G253</f>
        <v>25886</v>
      </c>
    </row>
    <row r="251" spans="1:8" s="55" customFormat="1" ht="62.25">
      <c r="A251" s="52" t="s">
        <v>1084</v>
      </c>
      <c r="B251" s="43">
        <v>706</v>
      </c>
      <c r="C251" s="53" t="s">
        <v>237</v>
      </c>
      <c r="D251" s="53" t="s">
        <v>940</v>
      </c>
      <c r="E251" s="53" t="s">
        <v>1085</v>
      </c>
      <c r="F251" s="87">
        <v>21081</v>
      </c>
      <c r="G251" s="87">
        <v>21081</v>
      </c>
      <c r="H251" s="55" t="s">
        <v>790</v>
      </c>
    </row>
    <row r="252" spans="1:8" s="55" customFormat="1" ht="30.75">
      <c r="A252" s="52" t="s">
        <v>587</v>
      </c>
      <c r="B252" s="43">
        <v>706</v>
      </c>
      <c r="C252" s="53" t="s">
        <v>237</v>
      </c>
      <c r="D252" s="53" t="s">
        <v>940</v>
      </c>
      <c r="E252" s="53" t="s">
        <v>1086</v>
      </c>
      <c r="F252" s="87">
        <v>4682</v>
      </c>
      <c r="G252" s="87">
        <v>4698</v>
      </c>
      <c r="H252" s="55" t="s">
        <v>790</v>
      </c>
    </row>
    <row r="253" spans="1:8" s="55" customFormat="1" ht="15">
      <c r="A253" s="52" t="s">
        <v>1087</v>
      </c>
      <c r="B253" s="43">
        <v>706</v>
      </c>
      <c r="C253" s="53" t="s">
        <v>237</v>
      </c>
      <c r="D253" s="53" t="s">
        <v>940</v>
      </c>
      <c r="E253" s="53" t="s">
        <v>1088</v>
      </c>
      <c r="F253" s="87">
        <v>107</v>
      </c>
      <c r="G253" s="87">
        <v>107</v>
      </c>
      <c r="H253" s="55" t="s">
        <v>790</v>
      </c>
    </row>
    <row r="254" spans="1:7" s="55" customFormat="1" ht="15">
      <c r="A254" s="52" t="s">
        <v>598</v>
      </c>
      <c r="B254" s="43">
        <v>706</v>
      </c>
      <c r="C254" s="53" t="s">
        <v>21</v>
      </c>
      <c r="D254" s="53"/>
      <c r="E254" s="53"/>
      <c r="F254" s="87">
        <f aca="true" t="shared" si="11" ref="F254:G256">F255</f>
        <v>44315</v>
      </c>
      <c r="G254" s="87">
        <f t="shared" si="11"/>
        <v>44799</v>
      </c>
    </row>
    <row r="255" spans="1:7" s="55" customFormat="1" ht="15">
      <c r="A255" s="52" t="s">
        <v>238</v>
      </c>
      <c r="B255" s="43">
        <v>706</v>
      </c>
      <c r="C255" s="53" t="s">
        <v>22</v>
      </c>
      <c r="D255" s="53"/>
      <c r="E255" s="53"/>
      <c r="F255" s="87">
        <f t="shared" si="11"/>
        <v>44315</v>
      </c>
      <c r="G255" s="87">
        <f t="shared" si="11"/>
        <v>44799</v>
      </c>
    </row>
    <row r="256" spans="1:7" s="55" customFormat="1" ht="30.75">
      <c r="A256" s="52" t="s">
        <v>840</v>
      </c>
      <c r="B256" s="43">
        <v>706</v>
      </c>
      <c r="C256" s="53" t="s">
        <v>22</v>
      </c>
      <c r="D256" s="53" t="s">
        <v>683</v>
      </c>
      <c r="E256" s="53"/>
      <c r="F256" s="87">
        <f t="shared" si="11"/>
        <v>44315</v>
      </c>
      <c r="G256" s="87">
        <f t="shared" si="11"/>
        <v>44799</v>
      </c>
    </row>
    <row r="257" spans="1:7" s="55" customFormat="1" ht="46.5">
      <c r="A257" s="52" t="s">
        <v>685</v>
      </c>
      <c r="B257" s="43">
        <v>706</v>
      </c>
      <c r="C257" s="53" t="s">
        <v>22</v>
      </c>
      <c r="D257" s="53" t="s">
        <v>684</v>
      </c>
      <c r="E257" s="53"/>
      <c r="F257" s="87">
        <f>F258+F260+F262+F264</f>
        <v>44315</v>
      </c>
      <c r="G257" s="87">
        <f>G258+G260+G262+G264</f>
        <v>44799</v>
      </c>
    </row>
    <row r="258" spans="1:7" s="55" customFormat="1" ht="15">
      <c r="A258" s="52" t="s">
        <v>580</v>
      </c>
      <c r="B258" s="43">
        <v>706</v>
      </c>
      <c r="C258" s="53" t="s">
        <v>22</v>
      </c>
      <c r="D258" s="53" t="s">
        <v>686</v>
      </c>
      <c r="E258" s="53"/>
      <c r="F258" s="87">
        <f>F259</f>
        <v>27135</v>
      </c>
      <c r="G258" s="87">
        <f>G259</f>
        <v>27505</v>
      </c>
    </row>
    <row r="259" spans="1:8" s="55" customFormat="1" ht="30.75">
      <c r="A259" s="52" t="s">
        <v>1094</v>
      </c>
      <c r="B259" s="43">
        <v>706</v>
      </c>
      <c r="C259" s="53" t="s">
        <v>22</v>
      </c>
      <c r="D259" s="53" t="s">
        <v>686</v>
      </c>
      <c r="E259" s="53" t="s">
        <v>1095</v>
      </c>
      <c r="F259" s="87">
        <v>27135</v>
      </c>
      <c r="G259" s="87">
        <v>27505</v>
      </c>
      <c r="H259" s="55" t="s">
        <v>790</v>
      </c>
    </row>
    <row r="260" spans="1:7" s="55" customFormat="1" ht="15">
      <c r="A260" s="52" t="s">
        <v>31</v>
      </c>
      <c r="B260" s="43">
        <v>706</v>
      </c>
      <c r="C260" s="53" t="s">
        <v>22</v>
      </c>
      <c r="D260" s="53" t="s">
        <v>687</v>
      </c>
      <c r="E260" s="53"/>
      <c r="F260" s="87">
        <f>F261</f>
        <v>16180</v>
      </c>
      <c r="G260" s="87">
        <f>G261</f>
        <v>16294</v>
      </c>
    </row>
    <row r="261" spans="1:8" s="55" customFormat="1" ht="30.75">
      <c r="A261" s="52" t="s">
        <v>1094</v>
      </c>
      <c r="B261" s="43">
        <v>706</v>
      </c>
      <c r="C261" s="53" t="s">
        <v>22</v>
      </c>
      <c r="D261" s="53" t="s">
        <v>687</v>
      </c>
      <c r="E261" s="53" t="s">
        <v>1095</v>
      </c>
      <c r="F261" s="87">
        <v>16180</v>
      </c>
      <c r="G261" s="87">
        <v>16294</v>
      </c>
      <c r="H261" s="55" t="s">
        <v>790</v>
      </c>
    </row>
    <row r="262" spans="1:7" s="55" customFormat="1" ht="15">
      <c r="A262" s="52" t="s">
        <v>581</v>
      </c>
      <c r="B262" s="43">
        <v>706</v>
      </c>
      <c r="C262" s="53" t="s">
        <v>22</v>
      </c>
      <c r="D262" s="53" t="s">
        <v>688</v>
      </c>
      <c r="E262" s="53"/>
      <c r="F262" s="87">
        <f>F263</f>
        <v>1000</v>
      </c>
      <c r="G262" s="87">
        <f>G263</f>
        <v>1000</v>
      </c>
    </row>
    <row r="263" spans="1:8" s="55" customFormat="1" ht="30.75">
      <c r="A263" s="52" t="s">
        <v>587</v>
      </c>
      <c r="B263" s="43">
        <v>706</v>
      </c>
      <c r="C263" s="53" t="s">
        <v>22</v>
      </c>
      <c r="D263" s="53" t="s">
        <v>688</v>
      </c>
      <c r="E263" s="53" t="s">
        <v>1086</v>
      </c>
      <c r="F263" s="87">
        <v>1000</v>
      </c>
      <c r="G263" s="87">
        <v>1000</v>
      </c>
      <c r="H263" s="55" t="s">
        <v>790</v>
      </c>
    </row>
    <row r="264" spans="1:7" s="55" customFormat="1" ht="46.5" hidden="1">
      <c r="A264" s="52" t="s">
        <v>834</v>
      </c>
      <c r="B264" s="43">
        <v>706</v>
      </c>
      <c r="C264" s="53" t="s">
        <v>22</v>
      </c>
      <c r="D264" s="53" t="s">
        <v>690</v>
      </c>
      <c r="E264" s="53"/>
      <c r="F264" s="87">
        <f>F265</f>
        <v>0</v>
      </c>
      <c r="G264" s="87">
        <f>G265</f>
        <v>0</v>
      </c>
    </row>
    <row r="265" spans="1:8" s="55" customFormat="1" ht="30.75" hidden="1">
      <c r="A265" s="52" t="s">
        <v>1094</v>
      </c>
      <c r="B265" s="43">
        <v>706</v>
      </c>
      <c r="C265" s="53" t="s">
        <v>22</v>
      </c>
      <c r="D265" s="53" t="s">
        <v>690</v>
      </c>
      <c r="E265" s="53" t="s">
        <v>1095</v>
      </c>
      <c r="F265" s="87">
        <v>0</v>
      </c>
      <c r="G265" s="87"/>
      <c r="H265" s="55" t="s">
        <v>789</v>
      </c>
    </row>
    <row r="266" spans="1:8" s="56" customFormat="1" ht="15">
      <c r="A266" s="52" t="s">
        <v>26</v>
      </c>
      <c r="B266" s="43">
        <v>706</v>
      </c>
      <c r="C266" s="53" t="s">
        <v>244</v>
      </c>
      <c r="D266" s="53"/>
      <c r="E266" s="53"/>
      <c r="F266" s="87">
        <f>F272+F292+F267</f>
        <v>65771.70000000001</v>
      </c>
      <c r="G266" s="87">
        <f>G272+G292+G267</f>
        <v>65771.70000000001</v>
      </c>
      <c r="H266" s="55"/>
    </row>
    <row r="267" spans="1:8" s="56" customFormat="1" ht="15">
      <c r="A267" s="52" t="s">
        <v>865</v>
      </c>
      <c r="B267" s="43">
        <v>706</v>
      </c>
      <c r="C267" s="53" t="s">
        <v>864</v>
      </c>
      <c r="D267" s="60"/>
      <c r="E267" s="60"/>
      <c r="F267" s="87">
        <f aca="true" t="shared" si="12" ref="F267:G270">F268</f>
        <v>360</v>
      </c>
      <c r="G267" s="87">
        <f t="shared" si="12"/>
        <v>360</v>
      </c>
      <c r="H267" s="55"/>
    </row>
    <row r="268" spans="1:8" s="56" customFormat="1" ht="30.75">
      <c r="A268" s="52" t="s">
        <v>86</v>
      </c>
      <c r="B268" s="43">
        <v>706</v>
      </c>
      <c r="C268" s="53" t="s">
        <v>864</v>
      </c>
      <c r="D268" s="53" t="s">
        <v>671</v>
      </c>
      <c r="E268" s="60"/>
      <c r="F268" s="87">
        <f t="shared" si="12"/>
        <v>360</v>
      </c>
      <c r="G268" s="87">
        <f t="shared" si="12"/>
        <v>360</v>
      </c>
      <c r="H268" s="55"/>
    </row>
    <row r="269" spans="1:8" s="56" customFormat="1" ht="30.75">
      <c r="A269" s="52" t="s">
        <v>956</v>
      </c>
      <c r="B269" s="43">
        <v>706</v>
      </c>
      <c r="C269" s="53" t="s">
        <v>864</v>
      </c>
      <c r="D269" s="53" t="s">
        <v>672</v>
      </c>
      <c r="E269" s="60"/>
      <c r="F269" s="87">
        <f t="shared" si="12"/>
        <v>360</v>
      </c>
      <c r="G269" s="87">
        <f t="shared" si="12"/>
        <v>360</v>
      </c>
      <c r="H269" s="55"/>
    </row>
    <row r="270" spans="1:8" s="56" customFormat="1" ht="15">
      <c r="A270" s="52" t="s">
        <v>850</v>
      </c>
      <c r="B270" s="43">
        <v>706</v>
      </c>
      <c r="C270" s="53" t="s">
        <v>864</v>
      </c>
      <c r="D270" s="53" t="s">
        <v>674</v>
      </c>
      <c r="E270" s="60"/>
      <c r="F270" s="87">
        <f t="shared" si="12"/>
        <v>360</v>
      </c>
      <c r="G270" s="87">
        <f t="shared" si="12"/>
        <v>360</v>
      </c>
      <c r="H270" s="55"/>
    </row>
    <row r="271" spans="1:8" s="56" customFormat="1" ht="15">
      <c r="A271" s="52" t="s">
        <v>1100</v>
      </c>
      <c r="B271" s="43">
        <v>706</v>
      </c>
      <c r="C271" s="53" t="s">
        <v>864</v>
      </c>
      <c r="D271" s="53" t="s">
        <v>674</v>
      </c>
      <c r="E271" s="53" t="s">
        <v>1099</v>
      </c>
      <c r="F271" s="87">
        <v>360</v>
      </c>
      <c r="G271" s="87">
        <v>360</v>
      </c>
      <c r="H271" s="55" t="s">
        <v>790</v>
      </c>
    </row>
    <row r="272" spans="1:7" s="55" customFormat="1" ht="15">
      <c r="A272" s="52" t="s">
        <v>247</v>
      </c>
      <c r="B272" s="43">
        <v>706</v>
      </c>
      <c r="C272" s="53" t="s">
        <v>248</v>
      </c>
      <c r="D272" s="53"/>
      <c r="E272" s="53"/>
      <c r="F272" s="87">
        <f>F273+F279+F286</f>
        <v>9689.9</v>
      </c>
      <c r="G272" s="87">
        <f>G273+G279+G286</f>
        <v>9689.9</v>
      </c>
    </row>
    <row r="273" spans="1:7" s="55" customFormat="1" ht="30.75">
      <c r="A273" s="52" t="s">
        <v>84</v>
      </c>
      <c r="B273" s="43">
        <v>706</v>
      </c>
      <c r="C273" s="53" t="s">
        <v>248</v>
      </c>
      <c r="D273" s="53" t="s">
        <v>954</v>
      </c>
      <c r="E273" s="53"/>
      <c r="F273" s="87">
        <f>F274</f>
        <v>7564.9</v>
      </c>
      <c r="G273" s="87">
        <f>G274</f>
        <v>7564.9</v>
      </c>
    </row>
    <row r="274" spans="1:7" s="55" customFormat="1" ht="46.5">
      <c r="A274" s="52" t="s">
        <v>644</v>
      </c>
      <c r="B274" s="43">
        <v>706</v>
      </c>
      <c r="C274" s="53" t="s">
        <v>248</v>
      </c>
      <c r="D274" s="53" t="s">
        <v>652</v>
      </c>
      <c r="E274" s="53"/>
      <c r="F274" s="87">
        <f>F275+F277</f>
        <v>7564.9</v>
      </c>
      <c r="G274" s="87">
        <f>G275+G277</f>
        <v>7564.9</v>
      </c>
    </row>
    <row r="275" spans="1:7" s="55" customFormat="1" ht="62.25">
      <c r="A275" s="52" t="s">
        <v>612</v>
      </c>
      <c r="B275" s="43">
        <v>706</v>
      </c>
      <c r="C275" s="53" t="s">
        <v>248</v>
      </c>
      <c r="D275" s="53" t="s">
        <v>942</v>
      </c>
      <c r="E275" s="53"/>
      <c r="F275" s="87">
        <f>F276</f>
        <v>6105.7</v>
      </c>
      <c r="G275" s="87">
        <f>G276</f>
        <v>6105.7</v>
      </c>
    </row>
    <row r="276" spans="1:8" s="55" customFormat="1" ht="30.75">
      <c r="A276" s="52" t="s">
        <v>1094</v>
      </c>
      <c r="B276" s="43">
        <v>706</v>
      </c>
      <c r="C276" s="53" t="s">
        <v>248</v>
      </c>
      <c r="D276" s="53" t="s">
        <v>942</v>
      </c>
      <c r="E276" s="53" t="s">
        <v>1095</v>
      </c>
      <c r="F276" s="87">
        <v>6105.7</v>
      </c>
      <c r="G276" s="87">
        <v>6105.7</v>
      </c>
      <c r="H276" s="55" t="s">
        <v>789</v>
      </c>
    </row>
    <row r="277" spans="1:7" s="55" customFormat="1" ht="78">
      <c r="A277" s="52" t="s">
        <v>613</v>
      </c>
      <c r="B277" s="43">
        <v>706</v>
      </c>
      <c r="C277" s="53" t="s">
        <v>248</v>
      </c>
      <c r="D277" s="53" t="s">
        <v>943</v>
      </c>
      <c r="E277" s="53"/>
      <c r="F277" s="87">
        <f>F278</f>
        <v>1459.2</v>
      </c>
      <c r="G277" s="87">
        <f>G278</f>
        <v>1459.2</v>
      </c>
    </row>
    <row r="278" spans="1:8" s="55" customFormat="1" ht="30.75">
      <c r="A278" s="52" t="s">
        <v>1094</v>
      </c>
      <c r="B278" s="43">
        <v>706</v>
      </c>
      <c r="C278" s="53" t="s">
        <v>248</v>
      </c>
      <c r="D278" s="53" t="s">
        <v>943</v>
      </c>
      <c r="E278" s="53" t="s">
        <v>1095</v>
      </c>
      <c r="F278" s="87">
        <v>1459.2</v>
      </c>
      <c r="G278" s="87">
        <v>1459.2</v>
      </c>
      <c r="H278" s="55" t="s">
        <v>789</v>
      </c>
    </row>
    <row r="279" spans="1:7" s="55" customFormat="1" ht="30.75">
      <c r="A279" s="52" t="s">
        <v>86</v>
      </c>
      <c r="B279" s="43">
        <v>706</v>
      </c>
      <c r="C279" s="53" t="s">
        <v>248</v>
      </c>
      <c r="D279" s="53" t="s">
        <v>671</v>
      </c>
      <c r="E279" s="53"/>
      <c r="F279" s="87">
        <f>F280+F283</f>
        <v>775</v>
      </c>
      <c r="G279" s="87">
        <f>G280+G283</f>
        <v>775</v>
      </c>
    </row>
    <row r="280" spans="1:7" s="55" customFormat="1" ht="30.75">
      <c r="A280" s="52" t="s">
        <v>956</v>
      </c>
      <c r="B280" s="43">
        <v>706</v>
      </c>
      <c r="C280" s="53" t="s">
        <v>248</v>
      </c>
      <c r="D280" s="53" t="s">
        <v>672</v>
      </c>
      <c r="E280" s="53"/>
      <c r="F280" s="87">
        <f>F281</f>
        <v>245</v>
      </c>
      <c r="G280" s="87">
        <f>G281</f>
        <v>245</v>
      </c>
    </row>
    <row r="281" spans="1:7" s="55" customFormat="1" ht="46.5">
      <c r="A281" s="52" t="s">
        <v>264</v>
      </c>
      <c r="B281" s="43">
        <v>706</v>
      </c>
      <c r="C281" s="53" t="s">
        <v>248</v>
      </c>
      <c r="D281" s="53" t="s">
        <v>673</v>
      </c>
      <c r="E281" s="53"/>
      <c r="F281" s="87">
        <f>F282</f>
        <v>245</v>
      </c>
      <c r="G281" s="87">
        <f>G282</f>
        <v>245</v>
      </c>
    </row>
    <row r="282" spans="1:8" s="55" customFormat="1" ht="15">
      <c r="A282" s="52" t="s">
        <v>1100</v>
      </c>
      <c r="B282" s="43">
        <v>706</v>
      </c>
      <c r="C282" s="53" t="s">
        <v>248</v>
      </c>
      <c r="D282" s="53" t="s">
        <v>673</v>
      </c>
      <c r="E282" s="53" t="s">
        <v>1099</v>
      </c>
      <c r="F282" s="87">
        <v>245</v>
      </c>
      <c r="G282" s="87">
        <v>245</v>
      </c>
      <c r="H282" s="55" t="s">
        <v>790</v>
      </c>
    </row>
    <row r="283" spans="1:7" s="55" customFormat="1" ht="78">
      <c r="A283" s="52" t="s">
        <v>957</v>
      </c>
      <c r="B283" s="43">
        <v>706</v>
      </c>
      <c r="C283" s="53" t="s">
        <v>248</v>
      </c>
      <c r="D283" s="53" t="s">
        <v>952</v>
      </c>
      <c r="E283" s="53"/>
      <c r="F283" s="87">
        <f>F284</f>
        <v>530</v>
      </c>
      <c r="G283" s="87">
        <f>G284</f>
        <v>530</v>
      </c>
    </row>
    <row r="284" spans="1:7" s="55" customFormat="1" ht="15">
      <c r="A284" s="52" t="s">
        <v>257</v>
      </c>
      <c r="B284" s="43">
        <v>706</v>
      </c>
      <c r="C284" s="53" t="s">
        <v>248</v>
      </c>
      <c r="D284" s="53" t="s">
        <v>953</v>
      </c>
      <c r="E284" s="53"/>
      <c r="F284" s="87">
        <f>F285</f>
        <v>530</v>
      </c>
      <c r="G284" s="87">
        <f>G285</f>
        <v>530</v>
      </c>
    </row>
    <row r="285" spans="1:8" s="55" customFormat="1" ht="30.75">
      <c r="A285" s="52" t="s">
        <v>1094</v>
      </c>
      <c r="B285" s="43">
        <v>706</v>
      </c>
      <c r="C285" s="53" t="s">
        <v>248</v>
      </c>
      <c r="D285" s="53" t="s">
        <v>953</v>
      </c>
      <c r="E285" s="53" t="s">
        <v>1095</v>
      </c>
      <c r="F285" s="87">
        <v>530</v>
      </c>
      <c r="G285" s="87">
        <v>530</v>
      </c>
      <c r="H285" s="55" t="s">
        <v>790</v>
      </c>
    </row>
    <row r="286" spans="1:7" s="55" customFormat="1" ht="62.25">
      <c r="A286" s="52" t="s">
        <v>715</v>
      </c>
      <c r="B286" s="43">
        <v>706</v>
      </c>
      <c r="C286" s="53" t="s">
        <v>248</v>
      </c>
      <c r="D286" s="53" t="s">
        <v>716</v>
      </c>
      <c r="E286" s="53"/>
      <c r="F286" s="87">
        <f>F287</f>
        <v>1350</v>
      </c>
      <c r="G286" s="87">
        <f>G287</f>
        <v>1350</v>
      </c>
    </row>
    <row r="287" spans="1:7" s="55" customFormat="1" ht="46.5">
      <c r="A287" s="52" t="s">
        <v>729</v>
      </c>
      <c r="B287" s="43">
        <v>706</v>
      </c>
      <c r="C287" s="53" t="s">
        <v>248</v>
      </c>
      <c r="D287" s="53" t="s">
        <v>730</v>
      </c>
      <c r="E287" s="53"/>
      <c r="F287" s="87">
        <f>F288+F290</f>
        <v>1350</v>
      </c>
      <c r="G287" s="87">
        <f>G288+G290</f>
        <v>1350</v>
      </c>
    </row>
    <row r="288" spans="1:7" s="55" customFormat="1" ht="30.75">
      <c r="A288" s="52" t="s">
        <v>1018</v>
      </c>
      <c r="B288" s="43">
        <v>706</v>
      </c>
      <c r="C288" s="53" t="s">
        <v>248</v>
      </c>
      <c r="D288" s="53" t="s">
        <v>1017</v>
      </c>
      <c r="E288" s="53"/>
      <c r="F288" s="87">
        <f>F289</f>
        <v>850</v>
      </c>
      <c r="G288" s="87">
        <f>G289</f>
        <v>850</v>
      </c>
    </row>
    <row r="289" spans="1:8" s="55" customFormat="1" ht="15">
      <c r="A289" s="52" t="s">
        <v>1100</v>
      </c>
      <c r="B289" s="43">
        <v>706</v>
      </c>
      <c r="C289" s="53" t="s">
        <v>248</v>
      </c>
      <c r="D289" s="53" t="s">
        <v>1017</v>
      </c>
      <c r="E289" s="53" t="s">
        <v>1099</v>
      </c>
      <c r="F289" s="87">
        <v>850</v>
      </c>
      <c r="G289" s="87">
        <v>850</v>
      </c>
      <c r="H289" s="55" t="s">
        <v>790</v>
      </c>
    </row>
    <row r="290" spans="1:7" s="55" customFormat="1" ht="46.5">
      <c r="A290" s="52" t="s">
        <v>1020</v>
      </c>
      <c r="B290" s="43">
        <v>706</v>
      </c>
      <c r="C290" s="53" t="s">
        <v>248</v>
      </c>
      <c r="D290" s="53" t="s">
        <v>1019</v>
      </c>
      <c r="E290" s="53"/>
      <c r="F290" s="87">
        <f>F291</f>
        <v>500</v>
      </c>
      <c r="G290" s="87">
        <f>G291</f>
        <v>500</v>
      </c>
    </row>
    <row r="291" spans="1:8" s="55" customFormat="1" ht="15">
      <c r="A291" s="52" t="s">
        <v>1100</v>
      </c>
      <c r="B291" s="43">
        <v>706</v>
      </c>
      <c r="C291" s="53" t="s">
        <v>248</v>
      </c>
      <c r="D291" s="53" t="s">
        <v>1019</v>
      </c>
      <c r="E291" s="53" t="s">
        <v>1099</v>
      </c>
      <c r="F291" s="87">
        <v>500</v>
      </c>
      <c r="G291" s="87">
        <v>500</v>
      </c>
      <c r="H291" s="55" t="s">
        <v>790</v>
      </c>
    </row>
    <row r="292" spans="1:7" s="55" customFormat="1" ht="15">
      <c r="A292" s="52" t="s">
        <v>135</v>
      </c>
      <c r="B292" s="43">
        <v>706</v>
      </c>
      <c r="C292" s="53" t="s">
        <v>249</v>
      </c>
      <c r="D292" s="53"/>
      <c r="E292" s="44"/>
      <c r="F292" s="87">
        <f>F293+F312</f>
        <v>55721.8</v>
      </c>
      <c r="G292" s="87">
        <f>G293+G312</f>
        <v>55721.8</v>
      </c>
    </row>
    <row r="293" spans="1:7" s="55" customFormat="1" ht="30.75">
      <c r="A293" s="52" t="s">
        <v>84</v>
      </c>
      <c r="B293" s="43">
        <v>706</v>
      </c>
      <c r="C293" s="53" t="s">
        <v>249</v>
      </c>
      <c r="D293" s="53" t="s">
        <v>954</v>
      </c>
      <c r="E293" s="44"/>
      <c r="F293" s="87">
        <f>F294+F297</f>
        <v>47084.8</v>
      </c>
      <c r="G293" s="87">
        <f>G294+G297</f>
        <v>47084.8</v>
      </c>
    </row>
    <row r="294" spans="1:7" s="55" customFormat="1" ht="46.5">
      <c r="A294" s="52" t="s">
        <v>644</v>
      </c>
      <c r="B294" s="43">
        <v>706</v>
      </c>
      <c r="C294" s="53" t="s">
        <v>249</v>
      </c>
      <c r="D294" s="53" t="s">
        <v>652</v>
      </c>
      <c r="E294" s="53"/>
      <c r="F294" s="87">
        <f>F295</f>
        <v>15854.2</v>
      </c>
      <c r="G294" s="87">
        <f>G295</f>
        <v>15854.2</v>
      </c>
    </row>
    <row r="295" spans="1:7" s="55" customFormat="1" ht="78">
      <c r="A295" s="52" t="s">
        <v>615</v>
      </c>
      <c r="B295" s="43">
        <v>706</v>
      </c>
      <c r="C295" s="53" t="s">
        <v>249</v>
      </c>
      <c r="D295" s="53" t="s">
        <v>941</v>
      </c>
      <c r="E295" s="44"/>
      <c r="F295" s="87">
        <f>F296</f>
        <v>15854.2</v>
      </c>
      <c r="G295" s="87">
        <f>G296</f>
        <v>15854.2</v>
      </c>
    </row>
    <row r="296" spans="1:8" s="55" customFormat="1" ht="30.75">
      <c r="A296" s="52" t="s">
        <v>1094</v>
      </c>
      <c r="B296" s="43">
        <v>706</v>
      </c>
      <c r="C296" s="53" t="s">
        <v>249</v>
      </c>
      <c r="D296" s="53" t="s">
        <v>941</v>
      </c>
      <c r="E296" s="53" t="s">
        <v>1095</v>
      </c>
      <c r="F296" s="87">
        <v>15854.2</v>
      </c>
      <c r="G296" s="87">
        <v>15854.2</v>
      </c>
      <c r="H296" s="55" t="s">
        <v>789</v>
      </c>
    </row>
    <row r="297" spans="1:7" s="55" customFormat="1" ht="46.5">
      <c r="A297" s="52" t="s">
        <v>646</v>
      </c>
      <c r="B297" s="43">
        <v>706</v>
      </c>
      <c r="C297" s="53" t="s">
        <v>249</v>
      </c>
      <c r="D297" s="53" t="s">
        <v>654</v>
      </c>
      <c r="E297" s="53"/>
      <c r="F297" s="87">
        <f>F298+F300+F302+F304+F306+F308+F310</f>
        <v>31230.600000000002</v>
      </c>
      <c r="G297" s="87">
        <f>G298+G300+G302+G304+G306+G308+G310</f>
        <v>31230.600000000002</v>
      </c>
    </row>
    <row r="298" spans="1:7" s="55" customFormat="1" ht="46.5" hidden="1">
      <c r="A298" s="52" t="s">
        <v>1101</v>
      </c>
      <c r="B298" s="43">
        <v>706</v>
      </c>
      <c r="C298" s="53" t="s">
        <v>249</v>
      </c>
      <c r="D298" s="53" t="s">
        <v>950</v>
      </c>
      <c r="E298" s="53"/>
      <c r="F298" s="87">
        <f>F299</f>
        <v>0</v>
      </c>
      <c r="G298" s="87">
        <f>G299</f>
        <v>0</v>
      </c>
    </row>
    <row r="299" spans="1:8" s="55" customFormat="1" ht="15" hidden="1">
      <c r="A299" s="52" t="s">
        <v>1100</v>
      </c>
      <c r="B299" s="43">
        <v>706</v>
      </c>
      <c r="C299" s="53" t="s">
        <v>249</v>
      </c>
      <c r="D299" s="53" t="s">
        <v>950</v>
      </c>
      <c r="E299" s="53" t="s">
        <v>1099</v>
      </c>
      <c r="F299" s="87">
        <v>0</v>
      </c>
      <c r="G299" s="87"/>
      <c r="H299" s="55" t="s">
        <v>792</v>
      </c>
    </row>
    <row r="300" spans="1:7" s="55" customFormat="1" ht="30.75">
      <c r="A300" s="52" t="s">
        <v>591</v>
      </c>
      <c r="B300" s="43">
        <v>706</v>
      </c>
      <c r="C300" s="53" t="s">
        <v>249</v>
      </c>
      <c r="D300" s="53" t="s">
        <v>959</v>
      </c>
      <c r="E300" s="53"/>
      <c r="F300" s="87">
        <f>F301</f>
        <v>256</v>
      </c>
      <c r="G300" s="87">
        <f>G301</f>
        <v>256</v>
      </c>
    </row>
    <row r="301" spans="1:8" s="55" customFormat="1" ht="30.75">
      <c r="A301" s="52" t="s">
        <v>587</v>
      </c>
      <c r="B301" s="43">
        <v>706</v>
      </c>
      <c r="C301" s="53" t="s">
        <v>249</v>
      </c>
      <c r="D301" s="53" t="s">
        <v>959</v>
      </c>
      <c r="E301" s="53" t="s">
        <v>1086</v>
      </c>
      <c r="F301" s="87">
        <v>256</v>
      </c>
      <c r="G301" s="87">
        <v>256</v>
      </c>
      <c r="H301" s="55" t="s">
        <v>789</v>
      </c>
    </row>
    <row r="302" spans="1:7" s="55" customFormat="1" ht="62.25">
      <c r="A302" s="52" t="s">
        <v>616</v>
      </c>
      <c r="B302" s="43">
        <v>706</v>
      </c>
      <c r="C302" s="53" t="s">
        <v>249</v>
      </c>
      <c r="D302" s="53" t="s">
        <v>946</v>
      </c>
      <c r="E302" s="44"/>
      <c r="F302" s="87">
        <f>F303</f>
        <v>7114</v>
      </c>
      <c r="G302" s="87">
        <f>G303</f>
        <v>7114</v>
      </c>
    </row>
    <row r="303" spans="1:8" s="55" customFormat="1" ht="15">
      <c r="A303" s="52" t="s">
        <v>1100</v>
      </c>
      <c r="B303" s="43">
        <v>706</v>
      </c>
      <c r="C303" s="53" t="s">
        <v>249</v>
      </c>
      <c r="D303" s="53" t="s">
        <v>946</v>
      </c>
      <c r="E303" s="53" t="s">
        <v>1099</v>
      </c>
      <c r="F303" s="87">
        <v>7114</v>
      </c>
      <c r="G303" s="87">
        <v>7114</v>
      </c>
      <c r="H303" s="55" t="s">
        <v>789</v>
      </c>
    </row>
    <row r="304" spans="1:7" s="55" customFormat="1" ht="62.25">
      <c r="A304" s="52" t="s">
        <v>354</v>
      </c>
      <c r="B304" s="43">
        <v>706</v>
      </c>
      <c r="C304" s="53" t="s">
        <v>249</v>
      </c>
      <c r="D304" s="53" t="s">
        <v>947</v>
      </c>
      <c r="E304" s="53"/>
      <c r="F304" s="87">
        <f>F305</f>
        <v>11173</v>
      </c>
      <c r="G304" s="87">
        <f>G305</f>
        <v>11173</v>
      </c>
    </row>
    <row r="305" spans="1:8" s="55" customFormat="1" ht="15">
      <c r="A305" s="52" t="s">
        <v>1100</v>
      </c>
      <c r="B305" s="43">
        <v>706</v>
      </c>
      <c r="C305" s="53" t="s">
        <v>249</v>
      </c>
      <c r="D305" s="53" t="s">
        <v>947</v>
      </c>
      <c r="E305" s="53" t="s">
        <v>1099</v>
      </c>
      <c r="F305" s="87">
        <v>11173</v>
      </c>
      <c r="G305" s="87">
        <v>11173</v>
      </c>
      <c r="H305" s="55" t="s">
        <v>789</v>
      </c>
    </row>
    <row r="306" spans="1:7" s="55" customFormat="1" ht="30.75">
      <c r="A306" s="52" t="s">
        <v>617</v>
      </c>
      <c r="B306" s="43">
        <v>706</v>
      </c>
      <c r="C306" s="53" t="s">
        <v>249</v>
      </c>
      <c r="D306" s="53" t="s">
        <v>951</v>
      </c>
      <c r="E306" s="53"/>
      <c r="F306" s="87">
        <f>F307</f>
        <v>11750.8</v>
      </c>
      <c r="G306" s="87">
        <f>G307</f>
        <v>11750.8</v>
      </c>
    </row>
    <row r="307" spans="1:8" s="55" customFormat="1" ht="15">
      <c r="A307" s="52" t="s">
        <v>1100</v>
      </c>
      <c r="B307" s="43">
        <v>706</v>
      </c>
      <c r="C307" s="53" t="s">
        <v>249</v>
      </c>
      <c r="D307" s="53" t="s">
        <v>951</v>
      </c>
      <c r="E307" s="53" t="s">
        <v>1099</v>
      </c>
      <c r="F307" s="87">
        <v>11750.8</v>
      </c>
      <c r="G307" s="87">
        <v>11750.8</v>
      </c>
      <c r="H307" s="55" t="s">
        <v>789</v>
      </c>
    </row>
    <row r="308" spans="1:7" s="55" customFormat="1" ht="30.75">
      <c r="A308" s="52" t="s">
        <v>614</v>
      </c>
      <c r="B308" s="43">
        <v>706</v>
      </c>
      <c r="C308" s="53" t="s">
        <v>249</v>
      </c>
      <c r="D308" s="53" t="s">
        <v>948</v>
      </c>
      <c r="E308" s="53"/>
      <c r="F308" s="87">
        <f>F309</f>
        <v>365.4</v>
      </c>
      <c r="G308" s="87">
        <f>G309</f>
        <v>365.4</v>
      </c>
    </row>
    <row r="309" spans="1:8" s="55" customFormat="1" ht="15">
      <c r="A309" s="52" t="s">
        <v>1100</v>
      </c>
      <c r="B309" s="43">
        <v>706</v>
      </c>
      <c r="C309" s="53" t="s">
        <v>249</v>
      </c>
      <c r="D309" s="53" t="s">
        <v>948</v>
      </c>
      <c r="E309" s="53" t="s">
        <v>1099</v>
      </c>
      <c r="F309" s="87">
        <v>365.4</v>
      </c>
      <c r="G309" s="87">
        <v>365.4</v>
      </c>
      <c r="H309" s="55" t="s">
        <v>789</v>
      </c>
    </row>
    <row r="310" spans="1:7" s="55" customFormat="1" ht="30.75">
      <c r="A310" s="52" t="s">
        <v>578</v>
      </c>
      <c r="B310" s="43">
        <v>706</v>
      </c>
      <c r="C310" s="53" t="s">
        <v>249</v>
      </c>
      <c r="D310" s="53" t="s">
        <v>949</v>
      </c>
      <c r="E310" s="53"/>
      <c r="F310" s="87">
        <f>F311</f>
        <v>571.4</v>
      </c>
      <c r="G310" s="87">
        <f>G311</f>
        <v>571.4</v>
      </c>
    </row>
    <row r="311" spans="1:8" s="55" customFormat="1" ht="15">
      <c r="A311" s="52" t="s">
        <v>1100</v>
      </c>
      <c r="B311" s="43">
        <v>706</v>
      </c>
      <c r="C311" s="53" t="s">
        <v>249</v>
      </c>
      <c r="D311" s="53" t="s">
        <v>949</v>
      </c>
      <c r="E311" s="53" t="s">
        <v>1099</v>
      </c>
      <c r="F311" s="87">
        <v>571.4</v>
      </c>
      <c r="G311" s="87">
        <v>571.4</v>
      </c>
      <c r="H311" s="55" t="s">
        <v>789</v>
      </c>
    </row>
    <row r="312" spans="1:7" s="55" customFormat="1" ht="62.25">
      <c r="A312" s="52" t="s">
        <v>715</v>
      </c>
      <c r="B312" s="43">
        <v>706</v>
      </c>
      <c r="C312" s="53" t="s">
        <v>249</v>
      </c>
      <c r="D312" s="53" t="s">
        <v>716</v>
      </c>
      <c r="E312" s="53"/>
      <c r="F312" s="87">
        <f>F313</f>
        <v>8637</v>
      </c>
      <c r="G312" s="87">
        <f>G313</f>
        <v>8637</v>
      </c>
    </row>
    <row r="313" spans="1:7" s="55" customFormat="1" ht="46.5">
      <c r="A313" s="52" t="s">
        <v>729</v>
      </c>
      <c r="B313" s="43">
        <v>706</v>
      </c>
      <c r="C313" s="53" t="s">
        <v>249</v>
      </c>
      <c r="D313" s="53" t="s">
        <v>730</v>
      </c>
      <c r="E313" s="53"/>
      <c r="F313" s="87">
        <f>F314+F316+F318</f>
        <v>8637</v>
      </c>
      <c r="G313" s="87">
        <f>G314+G316+G318</f>
        <v>8637</v>
      </c>
    </row>
    <row r="314" spans="1:7" s="55" customFormat="1" ht="62.25" hidden="1">
      <c r="A314" s="52" t="s">
        <v>352</v>
      </c>
      <c r="B314" s="43">
        <v>706</v>
      </c>
      <c r="C314" s="53" t="s">
        <v>249</v>
      </c>
      <c r="D314" s="53" t="s">
        <v>731</v>
      </c>
      <c r="E314" s="53"/>
      <c r="F314" s="87">
        <f>F315</f>
        <v>0</v>
      </c>
      <c r="G314" s="87">
        <f>G315</f>
        <v>0</v>
      </c>
    </row>
    <row r="315" spans="1:8" s="55" customFormat="1" ht="30.75" hidden="1">
      <c r="A315" s="52" t="s">
        <v>597</v>
      </c>
      <c r="B315" s="43">
        <v>706</v>
      </c>
      <c r="C315" s="53" t="s">
        <v>249</v>
      </c>
      <c r="D315" s="53" t="s">
        <v>731</v>
      </c>
      <c r="E315" s="53" t="s">
        <v>1103</v>
      </c>
      <c r="F315" s="87">
        <v>0</v>
      </c>
      <c r="G315" s="87"/>
      <c r="H315" s="55" t="s">
        <v>792</v>
      </c>
    </row>
    <row r="316" spans="1:7" s="55" customFormat="1" ht="62.25">
      <c r="A316" s="52" t="s">
        <v>618</v>
      </c>
      <c r="B316" s="43">
        <v>706</v>
      </c>
      <c r="C316" s="53" t="s">
        <v>249</v>
      </c>
      <c r="D316" s="53" t="s">
        <v>960</v>
      </c>
      <c r="E316" s="53"/>
      <c r="F316" s="87">
        <f>F317</f>
        <v>8137</v>
      </c>
      <c r="G316" s="87">
        <f>G317</f>
        <v>8137</v>
      </c>
    </row>
    <row r="317" spans="1:8" s="55" customFormat="1" ht="30.75">
      <c r="A317" s="52" t="s">
        <v>597</v>
      </c>
      <c r="B317" s="43">
        <v>706</v>
      </c>
      <c r="C317" s="53" t="s">
        <v>249</v>
      </c>
      <c r="D317" s="53" t="s">
        <v>960</v>
      </c>
      <c r="E317" s="53" t="s">
        <v>1103</v>
      </c>
      <c r="F317" s="87">
        <v>8137</v>
      </c>
      <c r="G317" s="87">
        <v>8137</v>
      </c>
      <c r="H317" s="55" t="s">
        <v>789</v>
      </c>
    </row>
    <row r="318" spans="1:7" s="55" customFormat="1" ht="78">
      <c r="A318" s="52" t="s">
        <v>521</v>
      </c>
      <c r="B318" s="43">
        <v>706</v>
      </c>
      <c r="C318" s="53" t="s">
        <v>249</v>
      </c>
      <c r="D318" s="53" t="s">
        <v>732</v>
      </c>
      <c r="E318" s="53"/>
      <c r="F318" s="87">
        <f>F319</f>
        <v>500</v>
      </c>
      <c r="G318" s="87">
        <f>G319</f>
        <v>500</v>
      </c>
    </row>
    <row r="319" spans="1:8" s="55" customFormat="1" ht="30.75">
      <c r="A319" s="52" t="s">
        <v>587</v>
      </c>
      <c r="B319" s="43">
        <v>706</v>
      </c>
      <c r="C319" s="53" t="s">
        <v>249</v>
      </c>
      <c r="D319" s="53" t="s">
        <v>732</v>
      </c>
      <c r="E319" s="53" t="s">
        <v>1086</v>
      </c>
      <c r="F319" s="87">
        <v>500</v>
      </c>
      <c r="G319" s="87">
        <v>500</v>
      </c>
      <c r="H319" s="55" t="s">
        <v>789</v>
      </c>
    </row>
    <row r="320" spans="1:8" s="56" customFormat="1" ht="15">
      <c r="A320" s="52" t="s">
        <v>851</v>
      </c>
      <c r="B320" s="43">
        <v>706</v>
      </c>
      <c r="C320" s="53" t="s">
        <v>250</v>
      </c>
      <c r="D320" s="53"/>
      <c r="E320" s="53"/>
      <c r="F320" s="87">
        <f>F321</f>
        <v>20812</v>
      </c>
      <c r="G320" s="87">
        <f>G321</f>
        <v>21067</v>
      </c>
      <c r="H320" s="55"/>
    </row>
    <row r="321" spans="1:7" s="55" customFormat="1" ht="15">
      <c r="A321" s="52" t="s">
        <v>853</v>
      </c>
      <c r="B321" s="43">
        <v>706</v>
      </c>
      <c r="C321" s="53" t="s">
        <v>852</v>
      </c>
      <c r="D321" s="53"/>
      <c r="E321" s="53"/>
      <c r="F321" s="87">
        <f>F322</f>
        <v>20812</v>
      </c>
      <c r="G321" s="87">
        <f>G322</f>
        <v>21067</v>
      </c>
    </row>
    <row r="322" spans="1:8" s="55" customFormat="1" ht="15">
      <c r="A322" s="52"/>
      <c r="B322" s="43">
        <v>706</v>
      </c>
      <c r="C322" s="53" t="s">
        <v>852</v>
      </c>
      <c r="D322" s="53" t="s">
        <v>662</v>
      </c>
      <c r="E322" s="53"/>
      <c r="F322" s="87">
        <f>F323+F326</f>
        <v>20812</v>
      </c>
      <c r="G322" s="87">
        <f>G323+G326</f>
        <v>21067</v>
      </c>
      <c r="H322" s="55" t="s">
        <v>790</v>
      </c>
    </row>
    <row r="323" spans="1:7" s="55" customFormat="1" ht="30.75">
      <c r="A323" s="52" t="s">
        <v>666</v>
      </c>
      <c r="B323" s="43">
        <v>706</v>
      </c>
      <c r="C323" s="53" t="s">
        <v>852</v>
      </c>
      <c r="D323" s="53" t="s">
        <v>667</v>
      </c>
      <c r="E323" s="53"/>
      <c r="F323" s="87">
        <f>F324</f>
        <v>18352</v>
      </c>
      <c r="G323" s="87">
        <f>G324</f>
        <v>18502</v>
      </c>
    </row>
    <row r="324" spans="1:7" s="55" customFormat="1" ht="15">
      <c r="A324" s="52" t="s">
        <v>120</v>
      </c>
      <c r="B324" s="43">
        <v>706</v>
      </c>
      <c r="C324" s="53" t="s">
        <v>852</v>
      </c>
      <c r="D324" s="53" t="s">
        <v>668</v>
      </c>
      <c r="E324" s="53"/>
      <c r="F324" s="87">
        <f>F325</f>
        <v>18352</v>
      </c>
      <c r="G324" s="87">
        <f>G325</f>
        <v>18502</v>
      </c>
    </row>
    <row r="325" spans="1:8" s="55" customFormat="1" ht="30.75">
      <c r="A325" s="52" t="s">
        <v>1094</v>
      </c>
      <c r="B325" s="43">
        <v>706</v>
      </c>
      <c r="C325" s="53" t="s">
        <v>852</v>
      </c>
      <c r="D325" s="53" t="s">
        <v>668</v>
      </c>
      <c r="E325" s="53" t="s">
        <v>1095</v>
      </c>
      <c r="F325" s="87">
        <v>18352</v>
      </c>
      <c r="G325" s="87">
        <v>18502</v>
      </c>
      <c r="H325" s="55" t="s">
        <v>790</v>
      </c>
    </row>
    <row r="326" spans="1:7" s="55" customFormat="1" ht="62.25">
      <c r="A326" s="52" t="s">
        <v>765</v>
      </c>
      <c r="B326" s="43">
        <v>706</v>
      </c>
      <c r="C326" s="53" t="s">
        <v>852</v>
      </c>
      <c r="D326" s="53" t="s">
        <v>669</v>
      </c>
      <c r="E326" s="53"/>
      <c r="F326" s="87">
        <f>F327</f>
        <v>2460</v>
      </c>
      <c r="G326" s="87">
        <f>G327</f>
        <v>2565</v>
      </c>
    </row>
    <row r="327" spans="1:7" s="55" customFormat="1" ht="15">
      <c r="A327" s="52" t="s">
        <v>36</v>
      </c>
      <c r="B327" s="43">
        <v>706</v>
      </c>
      <c r="C327" s="53" t="s">
        <v>852</v>
      </c>
      <c r="D327" s="53" t="s">
        <v>670</v>
      </c>
      <c r="E327" s="53"/>
      <c r="F327" s="87">
        <f>F329+F328</f>
        <v>2460</v>
      </c>
      <c r="G327" s="87">
        <f>G329+G328</f>
        <v>2565</v>
      </c>
    </row>
    <row r="328" spans="1:8" s="55" customFormat="1" ht="62.25">
      <c r="A328" s="52" t="s">
        <v>1084</v>
      </c>
      <c r="B328" s="43">
        <v>706</v>
      </c>
      <c r="C328" s="53" t="s">
        <v>852</v>
      </c>
      <c r="D328" s="53" t="s">
        <v>670</v>
      </c>
      <c r="E328" s="53" t="s">
        <v>1085</v>
      </c>
      <c r="F328" s="87">
        <v>15</v>
      </c>
      <c r="G328" s="87">
        <v>15</v>
      </c>
      <c r="H328" s="55" t="s">
        <v>790</v>
      </c>
    </row>
    <row r="329" spans="1:8" s="55" customFormat="1" ht="30.75">
      <c r="A329" s="52" t="s">
        <v>587</v>
      </c>
      <c r="B329" s="43">
        <v>706</v>
      </c>
      <c r="C329" s="53" t="s">
        <v>852</v>
      </c>
      <c r="D329" s="53" t="s">
        <v>670</v>
      </c>
      <c r="E329" s="53" t="s">
        <v>1086</v>
      </c>
      <c r="F329" s="87">
        <v>2445</v>
      </c>
      <c r="G329" s="87">
        <v>2550</v>
      </c>
      <c r="H329" s="55" t="s">
        <v>790</v>
      </c>
    </row>
    <row r="330" spans="1:8" s="56" customFormat="1" ht="15">
      <c r="A330" s="52" t="s">
        <v>855</v>
      </c>
      <c r="B330" s="43">
        <v>706</v>
      </c>
      <c r="C330" s="53" t="s">
        <v>854</v>
      </c>
      <c r="D330" s="53"/>
      <c r="E330" s="53"/>
      <c r="F330" s="87">
        <f>F331+F336</f>
        <v>1965</v>
      </c>
      <c r="G330" s="87">
        <f>G331+G336</f>
        <v>1965</v>
      </c>
      <c r="H330" s="55"/>
    </row>
    <row r="331" spans="1:7" s="55" customFormat="1" ht="15">
      <c r="A331" s="52" t="s">
        <v>33</v>
      </c>
      <c r="B331" s="43">
        <v>706</v>
      </c>
      <c r="C331" s="53" t="s">
        <v>856</v>
      </c>
      <c r="D331" s="53"/>
      <c r="E331" s="53"/>
      <c r="F331" s="87">
        <f aca="true" t="shared" si="13" ref="F331:G334">F332</f>
        <v>1260</v>
      </c>
      <c r="G331" s="87">
        <f t="shared" si="13"/>
        <v>1260</v>
      </c>
    </row>
    <row r="332" spans="1:7" s="55" customFormat="1" ht="30.75">
      <c r="A332" s="52" t="s">
        <v>840</v>
      </c>
      <c r="B332" s="43">
        <v>706</v>
      </c>
      <c r="C332" s="53" t="s">
        <v>856</v>
      </c>
      <c r="D332" s="53" t="s">
        <v>683</v>
      </c>
      <c r="E332" s="53"/>
      <c r="F332" s="87">
        <f t="shared" si="13"/>
        <v>1260</v>
      </c>
      <c r="G332" s="87">
        <f t="shared" si="13"/>
        <v>1260</v>
      </c>
    </row>
    <row r="333" spans="1:7" s="55" customFormat="1" ht="30.75">
      <c r="A333" s="52" t="s">
        <v>917</v>
      </c>
      <c r="B333" s="43">
        <v>706</v>
      </c>
      <c r="C333" s="53" t="s">
        <v>856</v>
      </c>
      <c r="D333" s="53" t="s">
        <v>693</v>
      </c>
      <c r="E333" s="53"/>
      <c r="F333" s="87">
        <f t="shared" si="13"/>
        <v>1260</v>
      </c>
      <c r="G333" s="87">
        <f t="shared" si="13"/>
        <v>1260</v>
      </c>
    </row>
    <row r="334" spans="1:7" s="55" customFormat="1" ht="15">
      <c r="A334" s="52" t="s">
        <v>1091</v>
      </c>
      <c r="B334" s="43">
        <v>706</v>
      </c>
      <c r="C334" s="53" t="s">
        <v>856</v>
      </c>
      <c r="D334" s="53" t="s">
        <v>694</v>
      </c>
      <c r="E334" s="53"/>
      <c r="F334" s="87">
        <f t="shared" si="13"/>
        <v>1260</v>
      </c>
      <c r="G334" s="87">
        <f t="shared" si="13"/>
        <v>1260</v>
      </c>
    </row>
    <row r="335" spans="1:8" s="55" customFormat="1" ht="30.75">
      <c r="A335" s="52" t="s">
        <v>587</v>
      </c>
      <c r="B335" s="43">
        <v>706</v>
      </c>
      <c r="C335" s="53" t="s">
        <v>856</v>
      </c>
      <c r="D335" s="53" t="s">
        <v>694</v>
      </c>
      <c r="E335" s="53" t="s">
        <v>1086</v>
      </c>
      <c r="F335" s="87">
        <v>1260</v>
      </c>
      <c r="G335" s="87">
        <v>1260</v>
      </c>
      <c r="H335" s="55" t="s">
        <v>790</v>
      </c>
    </row>
    <row r="336" spans="1:7" s="55" customFormat="1" ht="15">
      <c r="A336" s="52" t="s">
        <v>25</v>
      </c>
      <c r="B336" s="43">
        <v>706</v>
      </c>
      <c r="C336" s="53" t="s">
        <v>857</v>
      </c>
      <c r="D336" s="53"/>
      <c r="E336" s="53"/>
      <c r="F336" s="87">
        <f aca="true" t="shared" si="14" ref="F336:G339">F337</f>
        <v>705</v>
      </c>
      <c r="G336" s="87">
        <f t="shared" si="14"/>
        <v>705</v>
      </c>
    </row>
    <row r="337" spans="1:7" s="55" customFormat="1" ht="30.75">
      <c r="A337" s="52" t="s">
        <v>840</v>
      </c>
      <c r="B337" s="43">
        <v>706</v>
      </c>
      <c r="C337" s="53" t="s">
        <v>857</v>
      </c>
      <c r="D337" s="53" t="s">
        <v>683</v>
      </c>
      <c r="E337" s="53"/>
      <c r="F337" s="87">
        <f t="shared" si="14"/>
        <v>705</v>
      </c>
      <c r="G337" s="87">
        <f t="shared" si="14"/>
        <v>705</v>
      </c>
    </row>
    <row r="338" spans="1:7" s="55" customFormat="1" ht="30.75">
      <c r="A338" s="52" t="s">
        <v>695</v>
      </c>
      <c r="B338" s="43">
        <v>706</v>
      </c>
      <c r="C338" s="53" t="s">
        <v>857</v>
      </c>
      <c r="D338" s="53" t="s">
        <v>696</v>
      </c>
      <c r="E338" s="53"/>
      <c r="F338" s="87">
        <f t="shared" si="14"/>
        <v>705</v>
      </c>
      <c r="G338" s="87">
        <f t="shared" si="14"/>
        <v>705</v>
      </c>
    </row>
    <row r="339" spans="1:7" s="55" customFormat="1" ht="30.75">
      <c r="A339" s="52" t="s">
        <v>1092</v>
      </c>
      <c r="B339" s="43">
        <v>706</v>
      </c>
      <c r="C339" s="53" t="s">
        <v>857</v>
      </c>
      <c r="D339" s="53" t="s">
        <v>697</v>
      </c>
      <c r="E339" s="53"/>
      <c r="F339" s="87">
        <f t="shared" si="14"/>
        <v>705</v>
      </c>
      <c r="G339" s="87">
        <f t="shared" si="14"/>
        <v>705</v>
      </c>
    </row>
    <row r="340" spans="1:8" s="55" customFormat="1" ht="30.75">
      <c r="A340" s="52" t="s">
        <v>587</v>
      </c>
      <c r="B340" s="43">
        <v>706</v>
      </c>
      <c r="C340" s="53" t="s">
        <v>857</v>
      </c>
      <c r="D340" s="53" t="s">
        <v>697</v>
      </c>
      <c r="E340" s="53" t="s">
        <v>1086</v>
      </c>
      <c r="F340" s="87">
        <v>705</v>
      </c>
      <c r="G340" s="87">
        <v>705</v>
      </c>
      <c r="H340" s="55" t="s">
        <v>790</v>
      </c>
    </row>
    <row r="341" spans="1:7" s="55" customFormat="1" ht="46.5">
      <c r="A341" s="70" t="s">
        <v>849</v>
      </c>
      <c r="B341" s="50">
        <v>792</v>
      </c>
      <c r="C341" s="57"/>
      <c r="D341" s="57"/>
      <c r="E341" s="57"/>
      <c r="F341" s="183">
        <f>F342+F350+F356</f>
        <v>76744.8</v>
      </c>
      <c r="G341" s="183">
        <f>G342+G350+G356</f>
        <v>93522.5</v>
      </c>
    </row>
    <row r="342" spans="1:7" s="55" customFormat="1" ht="15">
      <c r="A342" s="52" t="s">
        <v>225</v>
      </c>
      <c r="B342" s="43">
        <v>792</v>
      </c>
      <c r="C342" s="53" t="s">
        <v>17</v>
      </c>
      <c r="D342" s="53"/>
      <c r="E342" s="53"/>
      <c r="F342" s="87">
        <f>F343</f>
        <v>11288</v>
      </c>
      <c r="G342" s="87">
        <f>G343</f>
        <v>11300</v>
      </c>
    </row>
    <row r="343" spans="1:7" s="55" customFormat="1" ht="46.5">
      <c r="A343" s="52" t="s">
        <v>132</v>
      </c>
      <c r="B343" s="43">
        <v>792</v>
      </c>
      <c r="C343" s="53" t="s">
        <v>226</v>
      </c>
      <c r="D343" s="53"/>
      <c r="E343" s="53"/>
      <c r="F343" s="87">
        <f aca="true" t="shared" si="15" ref="F343:G345">F344</f>
        <v>11288</v>
      </c>
      <c r="G343" s="87">
        <f t="shared" si="15"/>
        <v>11300</v>
      </c>
    </row>
    <row r="344" spans="1:7" s="55" customFormat="1" ht="46.5">
      <c r="A344" s="52" t="s">
        <v>85</v>
      </c>
      <c r="B344" s="43">
        <v>792</v>
      </c>
      <c r="C344" s="53" t="s">
        <v>226</v>
      </c>
      <c r="D344" s="53" t="s">
        <v>655</v>
      </c>
      <c r="E344" s="53"/>
      <c r="F344" s="87">
        <f t="shared" si="15"/>
        <v>11288</v>
      </c>
      <c r="G344" s="87">
        <f t="shared" si="15"/>
        <v>11300</v>
      </c>
    </row>
    <row r="345" spans="1:8" s="55" customFormat="1" ht="62.25">
      <c r="A345" s="52" t="s">
        <v>656</v>
      </c>
      <c r="B345" s="43">
        <v>792</v>
      </c>
      <c r="C345" s="53" t="s">
        <v>226</v>
      </c>
      <c r="D345" s="53" t="s">
        <v>658</v>
      </c>
      <c r="E345" s="53"/>
      <c r="F345" s="87">
        <f t="shared" si="15"/>
        <v>11288</v>
      </c>
      <c r="G345" s="87">
        <f t="shared" si="15"/>
        <v>11300</v>
      </c>
      <c r="H345" s="55" t="s">
        <v>932</v>
      </c>
    </row>
    <row r="346" spans="1:7" s="55" customFormat="1" ht="15">
      <c r="A346" s="52" t="s">
        <v>586</v>
      </c>
      <c r="B346" s="43">
        <v>792</v>
      </c>
      <c r="C346" s="53" t="s">
        <v>226</v>
      </c>
      <c r="D346" s="53" t="s">
        <v>1037</v>
      </c>
      <c r="E346" s="53"/>
      <c r="F346" s="87">
        <f>F347+F348+F349</f>
        <v>11288</v>
      </c>
      <c r="G346" s="87">
        <f>G347+G348+G349</f>
        <v>11300</v>
      </c>
    </row>
    <row r="347" spans="1:8" s="55" customFormat="1" ht="62.25">
      <c r="A347" s="52" t="s">
        <v>1084</v>
      </c>
      <c r="B347" s="43">
        <v>792</v>
      </c>
      <c r="C347" s="53" t="s">
        <v>226</v>
      </c>
      <c r="D347" s="53" t="s">
        <v>1037</v>
      </c>
      <c r="E347" s="53" t="s">
        <v>1085</v>
      </c>
      <c r="F347" s="87">
        <v>9846</v>
      </c>
      <c r="G347" s="87">
        <v>9846</v>
      </c>
      <c r="H347" s="55" t="s">
        <v>790</v>
      </c>
    </row>
    <row r="348" spans="1:8" s="55" customFormat="1" ht="30.75">
      <c r="A348" s="52" t="s">
        <v>587</v>
      </c>
      <c r="B348" s="43">
        <v>792</v>
      </c>
      <c r="C348" s="53" t="s">
        <v>226</v>
      </c>
      <c r="D348" s="53" t="s">
        <v>1037</v>
      </c>
      <c r="E348" s="53" t="s">
        <v>1086</v>
      </c>
      <c r="F348" s="87">
        <v>1437</v>
      </c>
      <c r="G348" s="87">
        <v>1449</v>
      </c>
      <c r="H348" s="55" t="s">
        <v>790</v>
      </c>
    </row>
    <row r="349" spans="1:8" s="55" customFormat="1" ht="15">
      <c r="A349" s="52" t="s">
        <v>1087</v>
      </c>
      <c r="B349" s="43">
        <v>792</v>
      </c>
      <c r="C349" s="53" t="s">
        <v>226</v>
      </c>
      <c r="D349" s="53" t="s">
        <v>1037</v>
      </c>
      <c r="E349" s="53" t="s">
        <v>1088</v>
      </c>
      <c r="F349" s="87">
        <v>5</v>
      </c>
      <c r="G349" s="87">
        <v>5</v>
      </c>
      <c r="H349" s="55" t="s">
        <v>790</v>
      </c>
    </row>
    <row r="350" spans="1:7" s="55" customFormat="1" ht="30.75">
      <c r="A350" s="52" t="s">
        <v>599</v>
      </c>
      <c r="B350" s="43">
        <v>792</v>
      </c>
      <c r="C350" s="53" t="s">
        <v>858</v>
      </c>
      <c r="D350" s="53"/>
      <c r="E350" s="53"/>
      <c r="F350" s="87">
        <f aca="true" t="shared" si="16" ref="F350:G354">F351</f>
        <v>50653.8</v>
      </c>
      <c r="G350" s="87">
        <f t="shared" si="16"/>
        <v>51685.5</v>
      </c>
    </row>
    <row r="351" spans="1:7" s="55" customFormat="1" ht="30.75">
      <c r="A351" s="52" t="s">
        <v>600</v>
      </c>
      <c r="B351" s="43">
        <v>792</v>
      </c>
      <c r="C351" s="53" t="s">
        <v>871</v>
      </c>
      <c r="D351" s="53"/>
      <c r="E351" s="53"/>
      <c r="F351" s="87">
        <f t="shared" si="16"/>
        <v>50653.8</v>
      </c>
      <c r="G351" s="87">
        <f t="shared" si="16"/>
        <v>51685.5</v>
      </c>
    </row>
    <row r="352" spans="1:7" s="55" customFormat="1" ht="46.5">
      <c r="A352" s="52" t="s">
        <v>85</v>
      </c>
      <c r="B352" s="43">
        <v>792</v>
      </c>
      <c r="C352" s="53" t="s">
        <v>871</v>
      </c>
      <c r="D352" s="53" t="s">
        <v>655</v>
      </c>
      <c r="E352" s="53"/>
      <c r="F352" s="87">
        <f t="shared" si="16"/>
        <v>50653.8</v>
      </c>
      <c r="G352" s="87">
        <f t="shared" si="16"/>
        <v>51685.5</v>
      </c>
    </row>
    <row r="353" spans="1:7" s="55" customFormat="1" ht="62.25">
      <c r="A353" s="52" t="s">
        <v>657</v>
      </c>
      <c r="B353" s="43">
        <v>792</v>
      </c>
      <c r="C353" s="53" t="s">
        <v>871</v>
      </c>
      <c r="D353" s="53" t="s">
        <v>660</v>
      </c>
      <c r="E353" s="53"/>
      <c r="F353" s="87">
        <f t="shared" si="16"/>
        <v>50653.8</v>
      </c>
      <c r="G353" s="87">
        <f t="shared" si="16"/>
        <v>51685.5</v>
      </c>
    </row>
    <row r="354" spans="1:7" s="55" customFormat="1" ht="15">
      <c r="A354" s="52" t="s">
        <v>1140</v>
      </c>
      <c r="B354" s="43">
        <v>792</v>
      </c>
      <c r="C354" s="53" t="s">
        <v>871</v>
      </c>
      <c r="D354" s="53" t="s">
        <v>1038</v>
      </c>
      <c r="E354" s="53"/>
      <c r="F354" s="87">
        <f t="shared" si="16"/>
        <v>50653.8</v>
      </c>
      <c r="G354" s="87">
        <f t="shared" si="16"/>
        <v>51685.5</v>
      </c>
    </row>
    <row r="355" spans="1:7" s="55" customFormat="1" ht="15">
      <c r="A355" s="52" t="s">
        <v>550</v>
      </c>
      <c r="B355" s="43">
        <v>792</v>
      </c>
      <c r="C355" s="53" t="s">
        <v>871</v>
      </c>
      <c r="D355" s="53" t="s">
        <v>1038</v>
      </c>
      <c r="E355" s="53" t="s">
        <v>1098</v>
      </c>
      <c r="F355" s="87">
        <v>50653.8</v>
      </c>
      <c r="G355" s="87">
        <v>51685.5</v>
      </c>
    </row>
    <row r="356" spans="1:7" s="55" customFormat="1" ht="15">
      <c r="A356" s="70" t="s">
        <v>1083</v>
      </c>
      <c r="B356" s="43">
        <v>792</v>
      </c>
      <c r="C356" s="57" t="s">
        <v>38</v>
      </c>
      <c r="D356" s="57" t="s">
        <v>961</v>
      </c>
      <c r="E356" s="57"/>
      <c r="F356" s="183">
        <f>F357</f>
        <v>14803</v>
      </c>
      <c r="G356" s="183">
        <f>G357</f>
        <v>30537</v>
      </c>
    </row>
    <row r="357" spans="1:8" s="72" customFormat="1" ht="15">
      <c r="A357" s="52" t="s">
        <v>843</v>
      </c>
      <c r="B357" s="43">
        <v>792</v>
      </c>
      <c r="C357" s="53" t="s">
        <v>38</v>
      </c>
      <c r="D357" s="53" t="s">
        <v>961</v>
      </c>
      <c r="E357" s="53" t="s">
        <v>39</v>
      </c>
      <c r="F357" s="87">
        <v>14803</v>
      </c>
      <c r="G357" s="87">
        <v>30537</v>
      </c>
      <c r="H357" s="71"/>
    </row>
    <row r="358" spans="1:10" s="56" customFormat="1" ht="15">
      <c r="A358" s="70" t="s">
        <v>28</v>
      </c>
      <c r="B358" s="70"/>
      <c r="C358" s="73"/>
      <c r="D358" s="74"/>
      <c r="E358" s="73"/>
      <c r="F358" s="183">
        <f>F13+F341</f>
        <v>1347486.1</v>
      </c>
      <c r="G358" s="183">
        <f>G13+G341</f>
        <v>1300984.3</v>
      </c>
      <c r="H358" s="55"/>
      <c r="I358" s="75"/>
      <c r="J358" s="75"/>
    </row>
    <row r="359" spans="1:8" s="81" customFormat="1" ht="15">
      <c r="A359" s="76"/>
      <c r="B359" s="76"/>
      <c r="C359" s="77"/>
      <c r="D359" s="77"/>
      <c r="E359" s="78"/>
      <c r="F359" s="79"/>
      <c r="G359" s="79"/>
      <c r="H359" s="80"/>
    </row>
    <row r="360" spans="1:8" s="83" customFormat="1" ht="15">
      <c r="A360" s="240" t="s">
        <v>1283</v>
      </c>
      <c r="B360" s="240"/>
      <c r="C360" s="240"/>
      <c r="D360" s="240"/>
      <c r="E360" s="240"/>
      <c r="F360" s="240"/>
      <c r="G360" s="240"/>
      <c r="H360" s="240"/>
    </row>
    <row r="361" spans="3:10" ht="15">
      <c r="C361" s="61"/>
      <c r="D361" s="61"/>
      <c r="E361" s="62"/>
      <c r="F361" s="64"/>
      <c r="G361" s="64"/>
      <c r="H361" s="63"/>
      <c r="I361" s="63"/>
      <c r="J361" s="63"/>
    </row>
    <row r="362" spans="5:13" ht="15">
      <c r="E362" s="13"/>
      <c r="F362" s="13"/>
      <c r="G362" s="13"/>
      <c r="I362" s="61"/>
      <c r="J362" s="61"/>
      <c r="K362" s="62"/>
      <c r="L362" s="64"/>
      <c r="M362" s="64"/>
    </row>
    <row r="363" spans="5:13" ht="15">
      <c r="E363" s="13"/>
      <c r="F363" s="13"/>
      <c r="G363" s="13"/>
      <c r="I363" s="61"/>
      <c r="J363" s="61"/>
      <c r="K363" s="62"/>
      <c r="L363" s="64"/>
      <c r="M363" s="64"/>
    </row>
    <row r="364" spans="5:13" ht="15">
      <c r="E364" s="13"/>
      <c r="F364" s="13"/>
      <c r="G364" s="13"/>
      <c r="I364" s="61"/>
      <c r="J364" s="61"/>
      <c r="K364" s="62"/>
      <c r="L364" s="64"/>
      <c r="M364" s="64"/>
    </row>
    <row r="365" spans="5:13" ht="15">
      <c r="E365" s="13"/>
      <c r="F365" s="13"/>
      <c r="G365" s="13"/>
      <c r="I365" s="61"/>
      <c r="J365" s="61"/>
      <c r="K365" s="62"/>
      <c r="L365" s="64"/>
      <c r="M365" s="64"/>
    </row>
    <row r="366" spans="5:13" ht="15">
      <c r="E366" s="13"/>
      <c r="F366" s="13"/>
      <c r="G366" s="13"/>
      <c r="I366" s="61"/>
      <c r="J366" s="61"/>
      <c r="K366" s="62"/>
      <c r="L366" s="64"/>
      <c r="M366" s="64"/>
    </row>
    <row r="367" spans="5:13" ht="15">
      <c r="E367" s="13"/>
      <c r="F367" s="13"/>
      <c r="G367" s="13"/>
      <c r="I367" s="61"/>
      <c r="J367" s="61"/>
      <c r="K367" s="62"/>
      <c r="L367" s="64"/>
      <c r="M367" s="64"/>
    </row>
    <row r="368" spans="5:13" ht="15">
      <c r="E368" s="13"/>
      <c r="F368" s="13"/>
      <c r="G368" s="13"/>
      <c r="I368" s="61"/>
      <c r="J368" s="61"/>
      <c r="K368" s="62"/>
      <c r="L368" s="64"/>
      <c r="M368" s="64"/>
    </row>
    <row r="369" spans="5:13" ht="15">
      <c r="E369" s="13"/>
      <c r="F369" s="13"/>
      <c r="G369" s="13"/>
      <c r="I369" s="61"/>
      <c r="J369" s="61"/>
      <c r="K369" s="62"/>
      <c r="L369" s="64"/>
      <c r="M369" s="64"/>
    </row>
    <row r="370" spans="5:13" ht="15">
      <c r="E370" s="13"/>
      <c r="F370" s="13"/>
      <c r="G370" s="13"/>
      <c r="I370" s="61"/>
      <c r="J370" s="61"/>
      <c r="K370" s="62"/>
      <c r="L370" s="64"/>
      <c r="M370" s="64"/>
    </row>
    <row r="371" spans="5:13" ht="15">
      <c r="E371" s="13"/>
      <c r="F371" s="13"/>
      <c r="G371" s="13"/>
      <c r="K371" s="23"/>
      <c r="L371" s="64"/>
      <c r="M371" s="64"/>
    </row>
    <row r="372" spans="5:13" ht="15">
      <c r="E372" s="13"/>
      <c r="F372" s="13"/>
      <c r="G372" s="13"/>
      <c r="K372" s="23"/>
      <c r="L372" s="64"/>
      <c r="M372" s="64"/>
    </row>
    <row r="373" spans="5:13" ht="15">
      <c r="E373" s="13"/>
      <c r="F373" s="13"/>
      <c r="G373" s="13"/>
      <c r="K373" s="23"/>
      <c r="L373" s="64"/>
      <c r="M373" s="64"/>
    </row>
    <row r="374" spans="5:13" ht="15">
      <c r="E374" s="13"/>
      <c r="F374" s="13"/>
      <c r="G374" s="13"/>
      <c r="K374" s="23"/>
      <c r="L374" s="64"/>
      <c r="M374" s="64"/>
    </row>
    <row r="375" spans="5:13" ht="15">
      <c r="E375" s="13"/>
      <c r="F375" s="13"/>
      <c r="G375" s="13"/>
      <c r="K375" s="23"/>
      <c r="L375" s="64"/>
      <c r="M375" s="64"/>
    </row>
    <row r="376" spans="5:13" ht="15">
      <c r="E376" s="13"/>
      <c r="F376" s="13"/>
      <c r="G376" s="13"/>
      <c r="K376" s="23"/>
      <c r="L376" s="64"/>
      <c r="M376" s="64"/>
    </row>
    <row r="377" spans="5:13" ht="15">
      <c r="E377" s="13"/>
      <c r="F377" s="13"/>
      <c r="G377" s="13"/>
      <c r="K377" s="23"/>
      <c r="L377" s="64"/>
      <c r="M377" s="64"/>
    </row>
    <row r="378" spans="5:13" ht="15">
      <c r="E378" s="13"/>
      <c r="F378" s="13"/>
      <c r="G378" s="13"/>
      <c r="K378" s="23"/>
      <c r="L378" s="64"/>
      <c r="M378" s="64"/>
    </row>
    <row r="379" spans="5:13" ht="15">
      <c r="E379" s="13"/>
      <c r="F379" s="13"/>
      <c r="G379" s="13"/>
      <c r="K379" s="23"/>
      <c r="L379" s="64"/>
      <c r="M379" s="64"/>
    </row>
    <row r="380" spans="5:13" ht="15">
      <c r="E380" s="13"/>
      <c r="F380" s="13"/>
      <c r="G380" s="13"/>
      <c r="K380" s="23"/>
      <c r="L380" s="64"/>
      <c r="M380" s="64"/>
    </row>
    <row r="381" spans="5:13" ht="15">
      <c r="E381" s="13"/>
      <c r="F381" s="13"/>
      <c r="G381" s="13"/>
      <c r="K381" s="23"/>
      <c r="L381" s="64"/>
      <c r="M381" s="64"/>
    </row>
    <row r="382" spans="5:13" ht="15">
      <c r="E382" s="13"/>
      <c r="F382" s="13"/>
      <c r="G382" s="13"/>
      <c r="K382" s="23"/>
      <c r="L382" s="64"/>
      <c r="M382" s="64"/>
    </row>
    <row r="383" spans="5:13" ht="15">
      <c r="E383" s="13"/>
      <c r="F383" s="13"/>
      <c r="G383" s="13"/>
      <c r="K383" s="23"/>
      <c r="L383" s="64"/>
      <c r="M383" s="64"/>
    </row>
    <row r="384" spans="5:13" ht="15">
      <c r="E384" s="13"/>
      <c r="F384" s="13"/>
      <c r="G384" s="13"/>
      <c r="K384" s="23"/>
      <c r="L384" s="64"/>
      <c r="M384" s="64"/>
    </row>
    <row r="385" spans="5:13" ht="15">
      <c r="E385" s="13"/>
      <c r="F385" s="13"/>
      <c r="G385" s="13"/>
      <c r="K385" s="23"/>
      <c r="L385" s="64"/>
      <c r="M385" s="64"/>
    </row>
    <row r="386" spans="5:13" ht="15">
      <c r="E386" s="13"/>
      <c r="F386" s="13"/>
      <c r="G386" s="13"/>
      <c r="K386" s="23"/>
      <c r="L386" s="64"/>
      <c r="M386" s="64"/>
    </row>
    <row r="387" spans="5:13" ht="15">
      <c r="E387" s="13"/>
      <c r="F387" s="13"/>
      <c r="G387" s="13"/>
      <c r="K387" s="23"/>
      <c r="L387" s="64"/>
      <c r="M387" s="64"/>
    </row>
    <row r="388" spans="5:13" ht="15">
      <c r="E388" s="13"/>
      <c r="F388" s="13"/>
      <c r="G388" s="13"/>
      <c r="K388" s="23"/>
      <c r="L388" s="64"/>
      <c r="M388" s="64"/>
    </row>
    <row r="389" spans="5:13" ht="15">
      <c r="E389" s="13"/>
      <c r="F389" s="13"/>
      <c r="G389" s="13"/>
      <c r="K389" s="23"/>
      <c r="L389" s="64"/>
      <c r="M389" s="64"/>
    </row>
    <row r="390" spans="5:13" ht="15">
      <c r="E390" s="13"/>
      <c r="F390" s="13"/>
      <c r="G390" s="13"/>
      <c r="K390" s="23"/>
      <c r="L390" s="64"/>
      <c r="M390" s="64"/>
    </row>
    <row r="391" spans="5:13" ht="15">
      <c r="E391" s="13"/>
      <c r="F391" s="13"/>
      <c r="G391" s="13"/>
      <c r="K391" s="23"/>
      <c r="L391" s="64"/>
      <c r="M391" s="64"/>
    </row>
    <row r="392" spans="5:13" ht="15">
      <c r="E392" s="13"/>
      <c r="F392" s="13"/>
      <c r="G392" s="13"/>
      <c r="K392" s="23"/>
      <c r="L392" s="64"/>
      <c r="M392" s="64"/>
    </row>
    <row r="393" spans="5:13" ht="15">
      <c r="E393" s="13"/>
      <c r="F393" s="13"/>
      <c r="G393" s="13"/>
      <c r="K393" s="23"/>
      <c r="L393" s="64"/>
      <c r="M393" s="64"/>
    </row>
    <row r="394" spans="5:13" ht="15">
      <c r="E394" s="13"/>
      <c r="F394" s="13"/>
      <c r="G394" s="13"/>
      <c r="K394" s="23"/>
      <c r="L394" s="64"/>
      <c r="M394" s="64"/>
    </row>
    <row r="395" spans="6:7" ht="15">
      <c r="F395" s="64"/>
      <c r="G395" s="64"/>
    </row>
    <row r="396" spans="6:7" ht="15">
      <c r="F396" s="64"/>
      <c r="G396" s="64"/>
    </row>
    <row r="397" spans="6:7" ht="15">
      <c r="F397" s="64"/>
      <c r="G397" s="64"/>
    </row>
    <row r="398" spans="6:7" ht="15">
      <c r="F398" s="64"/>
      <c r="G398" s="64"/>
    </row>
    <row r="399" spans="6:7" ht="15">
      <c r="F399" s="64"/>
      <c r="G399" s="64"/>
    </row>
    <row r="400" spans="6:7" ht="15">
      <c r="F400" s="64"/>
      <c r="G400" s="64"/>
    </row>
    <row r="401" spans="6:7" ht="15">
      <c r="F401" s="64"/>
      <c r="G401" s="64"/>
    </row>
    <row r="402" spans="6:7" ht="15">
      <c r="F402" s="64"/>
      <c r="G402" s="64"/>
    </row>
    <row r="403" spans="6:7" ht="15">
      <c r="F403" s="64"/>
      <c r="G403" s="64"/>
    </row>
    <row r="404" spans="6:7" ht="15">
      <c r="F404" s="64"/>
      <c r="G404" s="64"/>
    </row>
    <row r="405" spans="6:7" ht="15">
      <c r="F405" s="64"/>
      <c r="G405" s="64"/>
    </row>
    <row r="406" spans="6:7" ht="15">
      <c r="F406" s="64"/>
      <c r="G406" s="64"/>
    </row>
    <row r="407" spans="6:7" ht="15">
      <c r="F407" s="64"/>
      <c r="G407" s="64"/>
    </row>
    <row r="408" spans="6:7" ht="15">
      <c r="F408" s="64"/>
      <c r="G408" s="64"/>
    </row>
    <row r="409" spans="6:7" ht="15">
      <c r="F409" s="64"/>
      <c r="G409" s="64"/>
    </row>
    <row r="410" spans="6:7" ht="15">
      <c r="F410" s="64"/>
      <c r="G410" s="64"/>
    </row>
    <row r="411" spans="6:7" ht="15">
      <c r="F411" s="64"/>
      <c r="G411" s="64"/>
    </row>
    <row r="412" spans="6:7" ht="15">
      <c r="F412" s="64"/>
      <c r="G412" s="64"/>
    </row>
    <row r="413" spans="6:7" ht="15">
      <c r="F413" s="64"/>
      <c r="G413" s="64"/>
    </row>
    <row r="414" spans="6:7" ht="15">
      <c r="F414" s="64"/>
      <c r="G414" s="64"/>
    </row>
    <row r="415" spans="6:7" ht="15">
      <c r="F415" s="64"/>
      <c r="G415" s="64"/>
    </row>
    <row r="416" spans="6:7" ht="15">
      <c r="F416" s="64"/>
      <c r="G416" s="64"/>
    </row>
    <row r="417" spans="6:7" ht="15">
      <c r="F417" s="64"/>
      <c r="G417" s="64"/>
    </row>
    <row r="418" spans="6:7" ht="15">
      <c r="F418" s="64"/>
      <c r="G418" s="64"/>
    </row>
    <row r="419" spans="6:7" ht="15">
      <c r="F419" s="64"/>
      <c r="G419" s="64"/>
    </row>
    <row r="420" spans="6:7" ht="15">
      <c r="F420" s="64"/>
      <c r="G420" s="64"/>
    </row>
    <row r="421" spans="6:7" ht="15">
      <c r="F421" s="64"/>
      <c r="G421" s="64"/>
    </row>
    <row r="422" spans="6:7" ht="15">
      <c r="F422" s="64"/>
      <c r="G422" s="64"/>
    </row>
    <row r="423" spans="6:7" ht="15">
      <c r="F423" s="64"/>
      <c r="G423" s="64"/>
    </row>
    <row r="424" spans="6:7" ht="15">
      <c r="F424" s="64"/>
      <c r="G424" s="64"/>
    </row>
    <row r="425" spans="6:7" ht="15">
      <c r="F425" s="64"/>
      <c r="G425" s="64"/>
    </row>
    <row r="426" spans="6:7" ht="15">
      <c r="F426" s="64"/>
      <c r="G426" s="64"/>
    </row>
    <row r="427" spans="6:7" ht="15">
      <c r="F427" s="64"/>
      <c r="G427" s="64"/>
    </row>
    <row r="428" spans="6:7" ht="15">
      <c r="F428" s="64"/>
      <c r="G428" s="64"/>
    </row>
    <row r="429" spans="6:7" ht="15">
      <c r="F429" s="64"/>
      <c r="G429" s="64"/>
    </row>
    <row r="430" spans="6:7" ht="15">
      <c r="F430" s="64"/>
      <c r="G430" s="64"/>
    </row>
    <row r="431" spans="6:7" ht="15">
      <c r="F431" s="64"/>
      <c r="G431" s="64"/>
    </row>
    <row r="432" spans="6:7" ht="15">
      <c r="F432" s="64"/>
      <c r="G432" s="64"/>
    </row>
    <row r="433" spans="6:7" ht="15">
      <c r="F433" s="64"/>
      <c r="G433" s="64"/>
    </row>
    <row r="434" spans="6:7" ht="15">
      <c r="F434" s="64"/>
      <c r="G434" s="64"/>
    </row>
    <row r="435" spans="6:7" ht="15">
      <c r="F435" s="64"/>
      <c r="G435" s="64"/>
    </row>
    <row r="436" spans="6:7" ht="15">
      <c r="F436" s="64"/>
      <c r="G436" s="64"/>
    </row>
    <row r="437" spans="6:7" ht="15">
      <c r="F437" s="64"/>
      <c r="G437" s="64"/>
    </row>
    <row r="438" spans="6:7" ht="15">
      <c r="F438" s="64"/>
      <c r="G438" s="64"/>
    </row>
    <row r="439" spans="6:7" ht="15">
      <c r="F439" s="64"/>
      <c r="G439" s="64"/>
    </row>
    <row r="440" spans="6:7" ht="15">
      <c r="F440" s="64"/>
      <c r="G440" s="64"/>
    </row>
    <row r="441" spans="6:7" ht="15">
      <c r="F441" s="64"/>
      <c r="G441" s="64"/>
    </row>
    <row r="442" spans="6:7" ht="15">
      <c r="F442" s="64"/>
      <c r="G442" s="64"/>
    </row>
    <row r="443" spans="6:7" ht="15">
      <c r="F443" s="64"/>
      <c r="G443" s="64"/>
    </row>
    <row r="444" spans="6:7" ht="15">
      <c r="F444" s="64"/>
      <c r="G444" s="64"/>
    </row>
    <row r="445" spans="6:7" ht="15">
      <c r="F445" s="64"/>
      <c r="G445" s="64"/>
    </row>
    <row r="446" spans="6:7" ht="15">
      <c r="F446" s="64"/>
      <c r="G446" s="64"/>
    </row>
    <row r="447" spans="6:7" ht="15">
      <c r="F447" s="64"/>
      <c r="G447" s="64"/>
    </row>
    <row r="448" spans="6:7" ht="15">
      <c r="F448" s="64"/>
      <c r="G448" s="64"/>
    </row>
    <row r="449" spans="6:7" ht="15">
      <c r="F449" s="64"/>
      <c r="G449" s="64"/>
    </row>
    <row r="450" spans="6:7" ht="15">
      <c r="F450" s="64"/>
      <c r="G450" s="64"/>
    </row>
    <row r="451" spans="6:7" ht="15">
      <c r="F451" s="64"/>
      <c r="G451" s="64"/>
    </row>
    <row r="452" spans="6:7" ht="15">
      <c r="F452" s="64"/>
      <c r="G452" s="64"/>
    </row>
    <row r="453" spans="6:7" ht="15">
      <c r="F453" s="64"/>
      <c r="G453" s="64"/>
    </row>
    <row r="454" spans="6:7" ht="15">
      <c r="F454" s="64"/>
      <c r="G454" s="64"/>
    </row>
    <row r="455" spans="6:7" ht="15">
      <c r="F455" s="64"/>
      <c r="G455" s="64"/>
    </row>
    <row r="456" spans="6:7" ht="15">
      <c r="F456" s="64"/>
      <c r="G456" s="64"/>
    </row>
    <row r="457" spans="6:7" ht="15">
      <c r="F457" s="64"/>
      <c r="G457" s="64"/>
    </row>
    <row r="458" spans="6:7" ht="15">
      <c r="F458" s="64"/>
      <c r="G458" s="64"/>
    </row>
    <row r="459" spans="6:7" ht="15">
      <c r="F459" s="64"/>
      <c r="G459" s="64"/>
    </row>
    <row r="460" spans="6:7" ht="15">
      <c r="F460" s="64"/>
      <c r="G460" s="64"/>
    </row>
    <row r="461" spans="6:7" ht="15">
      <c r="F461" s="64"/>
      <c r="G461" s="64"/>
    </row>
    <row r="462" spans="6:7" ht="15">
      <c r="F462" s="64"/>
      <c r="G462" s="64"/>
    </row>
    <row r="463" spans="6:7" ht="15">
      <c r="F463" s="64"/>
      <c r="G463" s="64"/>
    </row>
    <row r="464" spans="6:7" ht="15">
      <c r="F464" s="64"/>
      <c r="G464" s="64"/>
    </row>
    <row r="465" spans="6:7" ht="15">
      <c r="F465" s="64"/>
      <c r="G465" s="64"/>
    </row>
    <row r="466" spans="6:7" ht="15">
      <c r="F466" s="64"/>
      <c r="G466" s="64"/>
    </row>
    <row r="467" spans="6:7" ht="15">
      <c r="F467" s="64"/>
      <c r="G467" s="64"/>
    </row>
    <row r="468" spans="6:7" ht="15">
      <c r="F468" s="64"/>
      <c r="G468" s="64"/>
    </row>
    <row r="469" spans="6:7" ht="15">
      <c r="F469" s="64"/>
      <c r="G469" s="64"/>
    </row>
    <row r="470" spans="6:7" ht="15">
      <c r="F470" s="64"/>
      <c r="G470" s="64"/>
    </row>
    <row r="471" spans="6:7" ht="15">
      <c r="F471" s="64"/>
      <c r="G471" s="64"/>
    </row>
    <row r="472" spans="6:7" ht="15">
      <c r="F472" s="64"/>
      <c r="G472" s="64"/>
    </row>
    <row r="473" spans="6:7" ht="15">
      <c r="F473" s="64"/>
      <c r="G473" s="64"/>
    </row>
    <row r="474" spans="6:7" ht="15">
      <c r="F474" s="64"/>
      <c r="G474" s="64"/>
    </row>
    <row r="475" spans="6:7" ht="15">
      <c r="F475" s="64"/>
      <c r="G475" s="64"/>
    </row>
    <row r="476" spans="6:7" ht="15">
      <c r="F476" s="64"/>
      <c r="G476" s="64"/>
    </row>
    <row r="477" spans="6:7" ht="15">
      <c r="F477" s="64"/>
      <c r="G477" s="64"/>
    </row>
    <row r="478" spans="6:7" ht="15">
      <c r="F478" s="64"/>
      <c r="G478" s="64"/>
    </row>
    <row r="479" spans="6:7" ht="15">
      <c r="F479" s="64"/>
      <c r="G479" s="64"/>
    </row>
    <row r="480" spans="6:7" ht="15">
      <c r="F480" s="64"/>
      <c r="G480" s="64"/>
    </row>
    <row r="481" spans="6:7" ht="15">
      <c r="F481" s="64"/>
      <c r="G481" s="64"/>
    </row>
    <row r="482" spans="6:7" ht="15">
      <c r="F482" s="64"/>
      <c r="G482" s="64"/>
    </row>
    <row r="483" spans="6:7" ht="15">
      <c r="F483" s="64"/>
      <c r="G483" s="64"/>
    </row>
    <row r="484" spans="6:7" ht="15">
      <c r="F484" s="64"/>
      <c r="G484" s="64"/>
    </row>
    <row r="485" spans="6:7" ht="15">
      <c r="F485" s="64"/>
      <c r="G485" s="64"/>
    </row>
    <row r="486" spans="6:7" ht="15">
      <c r="F486" s="64"/>
      <c r="G486" s="64"/>
    </row>
    <row r="487" spans="6:7" ht="15">
      <c r="F487" s="64"/>
      <c r="G487" s="64"/>
    </row>
    <row r="488" spans="6:7" ht="15">
      <c r="F488" s="64"/>
      <c r="G488" s="64"/>
    </row>
    <row r="489" spans="6:7" ht="15">
      <c r="F489" s="64"/>
      <c r="G489" s="64"/>
    </row>
    <row r="490" spans="6:7" ht="15">
      <c r="F490" s="64"/>
      <c r="G490" s="64"/>
    </row>
    <row r="491" spans="6:7" ht="15">
      <c r="F491" s="64"/>
      <c r="G491" s="64"/>
    </row>
    <row r="492" spans="6:7" ht="15">
      <c r="F492" s="64"/>
      <c r="G492" s="64"/>
    </row>
    <row r="493" spans="6:7" ht="15">
      <c r="F493" s="64"/>
      <c r="G493" s="64"/>
    </row>
    <row r="494" spans="6:7" ht="15">
      <c r="F494" s="64"/>
      <c r="G494" s="64"/>
    </row>
    <row r="495" spans="6:7" ht="15">
      <c r="F495" s="64"/>
      <c r="G495" s="64"/>
    </row>
    <row r="496" spans="6:7" ht="15">
      <c r="F496" s="64"/>
      <c r="G496" s="64"/>
    </row>
    <row r="497" spans="6:7" ht="15">
      <c r="F497" s="64"/>
      <c r="G497" s="64"/>
    </row>
    <row r="498" spans="6:7" ht="15">
      <c r="F498" s="64"/>
      <c r="G498" s="64"/>
    </row>
    <row r="499" spans="6:7" ht="15">
      <c r="F499" s="64"/>
      <c r="G499" s="64"/>
    </row>
    <row r="500" spans="6:7" ht="15">
      <c r="F500" s="64"/>
      <c r="G500" s="64"/>
    </row>
    <row r="501" spans="6:7" ht="15">
      <c r="F501" s="64"/>
      <c r="G501" s="64"/>
    </row>
    <row r="502" spans="6:7" ht="15">
      <c r="F502" s="64"/>
      <c r="G502" s="64"/>
    </row>
    <row r="503" spans="6:7" ht="15">
      <c r="F503" s="64"/>
      <c r="G503" s="64"/>
    </row>
    <row r="504" spans="6:7" ht="15">
      <c r="F504" s="64"/>
      <c r="G504" s="64"/>
    </row>
    <row r="505" spans="6:7" ht="15">
      <c r="F505" s="64"/>
      <c r="G505" s="64"/>
    </row>
    <row r="506" spans="6:7" ht="15">
      <c r="F506" s="64"/>
      <c r="G506" s="64"/>
    </row>
    <row r="507" spans="6:7" ht="15">
      <c r="F507" s="64"/>
      <c r="G507" s="64"/>
    </row>
    <row r="508" spans="6:7" ht="15">
      <c r="F508" s="64"/>
      <c r="G508" s="64"/>
    </row>
    <row r="509" spans="6:7" ht="15">
      <c r="F509" s="64"/>
      <c r="G509" s="64"/>
    </row>
    <row r="510" spans="6:7" ht="15">
      <c r="F510" s="64"/>
      <c r="G510" s="64"/>
    </row>
    <row r="511" spans="6:7" ht="15">
      <c r="F511" s="64"/>
      <c r="G511" s="64"/>
    </row>
    <row r="512" spans="6:7" ht="15">
      <c r="F512" s="64"/>
      <c r="G512" s="64"/>
    </row>
    <row r="513" spans="6:7" ht="15">
      <c r="F513" s="64"/>
      <c r="G513" s="64"/>
    </row>
    <row r="514" spans="6:7" ht="15">
      <c r="F514" s="64"/>
      <c r="G514" s="64"/>
    </row>
    <row r="515" spans="6:7" ht="15">
      <c r="F515" s="64"/>
      <c r="G515" s="64"/>
    </row>
    <row r="516" spans="6:7" ht="15">
      <c r="F516" s="64"/>
      <c r="G516" s="64"/>
    </row>
    <row r="517" spans="6:7" ht="15">
      <c r="F517" s="64"/>
      <c r="G517" s="64"/>
    </row>
    <row r="518" spans="6:7" ht="15">
      <c r="F518" s="64"/>
      <c r="G518" s="64"/>
    </row>
    <row r="519" spans="6:7" ht="15">
      <c r="F519" s="64"/>
      <c r="G519" s="64"/>
    </row>
    <row r="520" spans="6:7" ht="15">
      <c r="F520" s="64"/>
      <c r="G520" s="64"/>
    </row>
    <row r="521" spans="6:7" ht="15">
      <c r="F521" s="64"/>
      <c r="G521" s="64"/>
    </row>
    <row r="522" spans="6:7" ht="15">
      <c r="F522" s="64"/>
      <c r="G522" s="64"/>
    </row>
    <row r="523" spans="6:7" ht="15">
      <c r="F523" s="64"/>
      <c r="G523" s="64"/>
    </row>
    <row r="524" spans="6:7" ht="15">
      <c r="F524" s="64"/>
      <c r="G524" s="64"/>
    </row>
    <row r="525" spans="6:7" ht="15">
      <c r="F525" s="64"/>
      <c r="G525" s="64"/>
    </row>
    <row r="526" spans="6:7" ht="15">
      <c r="F526" s="64"/>
      <c r="G526" s="64"/>
    </row>
    <row r="527" spans="6:7" ht="15">
      <c r="F527" s="64"/>
      <c r="G527" s="64"/>
    </row>
    <row r="528" spans="6:7" ht="15">
      <c r="F528" s="64"/>
      <c r="G528" s="64"/>
    </row>
    <row r="529" spans="6:7" ht="15">
      <c r="F529" s="64"/>
      <c r="G529" s="64"/>
    </row>
    <row r="530" spans="6:7" ht="15">
      <c r="F530" s="64"/>
      <c r="G530" s="64"/>
    </row>
    <row r="531" spans="6:7" ht="15">
      <c r="F531" s="64"/>
      <c r="G531" s="64"/>
    </row>
    <row r="532" spans="6:7" ht="15">
      <c r="F532" s="64"/>
      <c r="G532" s="64"/>
    </row>
    <row r="533" spans="6:7" ht="15">
      <c r="F533" s="64"/>
      <c r="G533" s="64"/>
    </row>
    <row r="534" spans="6:7" ht="15">
      <c r="F534" s="64"/>
      <c r="G534" s="64"/>
    </row>
    <row r="535" spans="6:7" ht="15">
      <c r="F535" s="64"/>
      <c r="G535" s="64"/>
    </row>
    <row r="536" spans="6:7" ht="15">
      <c r="F536" s="64"/>
      <c r="G536" s="64"/>
    </row>
    <row r="537" spans="6:7" ht="15">
      <c r="F537" s="64"/>
      <c r="G537" s="64"/>
    </row>
    <row r="538" spans="6:7" ht="15">
      <c r="F538" s="64"/>
      <c r="G538" s="64"/>
    </row>
    <row r="539" spans="6:7" ht="15">
      <c r="F539" s="64"/>
      <c r="G539" s="64"/>
    </row>
    <row r="540" spans="6:7" ht="15">
      <c r="F540" s="64"/>
      <c r="G540" s="64"/>
    </row>
    <row r="541" spans="6:7" ht="15">
      <c r="F541" s="64"/>
      <c r="G541" s="64"/>
    </row>
    <row r="542" spans="6:7" ht="15">
      <c r="F542" s="64"/>
      <c r="G542" s="64"/>
    </row>
    <row r="543" spans="6:7" ht="15">
      <c r="F543" s="64"/>
      <c r="G543" s="64"/>
    </row>
    <row r="544" spans="6:7" ht="15">
      <c r="F544" s="64"/>
      <c r="G544" s="64"/>
    </row>
    <row r="545" spans="6:7" ht="15">
      <c r="F545" s="64"/>
      <c r="G545" s="64"/>
    </row>
    <row r="546" spans="6:7" ht="15">
      <c r="F546" s="64"/>
      <c r="G546" s="64"/>
    </row>
    <row r="547" spans="6:7" ht="15">
      <c r="F547" s="64"/>
      <c r="G547" s="64"/>
    </row>
    <row r="548" spans="6:7" ht="15">
      <c r="F548" s="64"/>
      <c r="G548" s="64"/>
    </row>
    <row r="549" spans="6:7" ht="15">
      <c r="F549" s="64"/>
      <c r="G549" s="64"/>
    </row>
    <row r="550" spans="6:7" ht="15">
      <c r="F550" s="64"/>
      <c r="G550" s="64"/>
    </row>
    <row r="551" spans="6:7" ht="15">
      <c r="F551" s="64"/>
      <c r="G551" s="64"/>
    </row>
    <row r="552" spans="6:7" ht="15">
      <c r="F552" s="64"/>
      <c r="G552" s="64"/>
    </row>
    <row r="553" spans="6:7" ht="15">
      <c r="F553" s="64"/>
      <c r="G553" s="64"/>
    </row>
    <row r="554" spans="6:7" ht="15">
      <c r="F554" s="64"/>
      <c r="G554" s="64"/>
    </row>
    <row r="555" spans="6:7" ht="15">
      <c r="F555" s="64"/>
      <c r="G555" s="64"/>
    </row>
    <row r="556" spans="6:7" ht="15">
      <c r="F556" s="64"/>
      <c r="G556" s="64"/>
    </row>
    <row r="557" spans="6:7" ht="15">
      <c r="F557" s="64"/>
      <c r="G557" s="64"/>
    </row>
    <row r="558" spans="6:7" ht="15">
      <c r="F558" s="64"/>
      <c r="G558" s="64"/>
    </row>
    <row r="559" spans="6:7" ht="15">
      <c r="F559" s="64"/>
      <c r="G559" s="64"/>
    </row>
    <row r="560" spans="6:7" ht="15">
      <c r="F560" s="64"/>
      <c r="G560" s="64"/>
    </row>
    <row r="561" spans="6:7" ht="15">
      <c r="F561" s="64"/>
      <c r="G561" s="64"/>
    </row>
    <row r="562" spans="6:7" ht="15">
      <c r="F562" s="64"/>
      <c r="G562" s="64"/>
    </row>
    <row r="563" spans="6:7" ht="15">
      <c r="F563" s="64"/>
      <c r="G563" s="64"/>
    </row>
    <row r="564" spans="6:7" ht="15">
      <c r="F564" s="64"/>
      <c r="G564" s="64"/>
    </row>
    <row r="565" spans="6:7" ht="15">
      <c r="F565" s="64"/>
      <c r="G565" s="64"/>
    </row>
    <row r="566" spans="6:7" ht="15">
      <c r="F566" s="64"/>
      <c r="G566" s="64"/>
    </row>
    <row r="567" spans="6:7" ht="15">
      <c r="F567" s="64"/>
      <c r="G567" s="64"/>
    </row>
    <row r="568" spans="6:7" ht="15">
      <c r="F568" s="64"/>
      <c r="G568" s="64"/>
    </row>
    <row r="569" spans="6:7" ht="15">
      <c r="F569" s="64"/>
      <c r="G569" s="64"/>
    </row>
    <row r="570" spans="6:7" ht="15">
      <c r="F570" s="64"/>
      <c r="G570" s="64"/>
    </row>
    <row r="571" spans="6:7" ht="15">
      <c r="F571" s="64"/>
      <c r="G571" s="64"/>
    </row>
    <row r="572" spans="6:7" ht="15">
      <c r="F572" s="64"/>
      <c r="G572" s="64"/>
    </row>
    <row r="573" spans="6:7" ht="15">
      <c r="F573" s="64"/>
      <c r="G573" s="64"/>
    </row>
    <row r="574" spans="6:7" ht="15">
      <c r="F574" s="64"/>
      <c r="G574" s="64"/>
    </row>
    <row r="575" spans="6:7" ht="15">
      <c r="F575" s="64"/>
      <c r="G575" s="64"/>
    </row>
    <row r="576" spans="6:7" ht="15">
      <c r="F576" s="64"/>
      <c r="G576" s="64"/>
    </row>
    <row r="577" spans="6:7" ht="15">
      <c r="F577" s="64"/>
      <c r="G577" s="64"/>
    </row>
    <row r="578" spans="6:7" ht="15">
      <c r="F578" s="64"/>
      <c r="G578" s="64"/>
    </row>
    <row r="579" spans="6:7" ht="15">
      <c r="F579" s="64"/>
      <c r="G579" s="64"/>
    </row>
    <row r="580" spans="6:7" ht="15">
      <c r="F580" s="64"/>
      <c r="G580" s="64"/>
    </row>
    <row r="581" spans="6:7" ht="15">
      <c r="F581" s="64"/>
      <c r="G581" s="64"/>
    </row>
    <row r="582" spans="6:7" ht="15">
      <c r="F582" s="64"/>
      <c r="G582" s="64"/>
    </row>
    <row r="583" spans="6:7" ht="15">
      <c r="F583" s="64"/>
      <c r="G583" s="64"/>
    </row>
    <row r="584" spans="6:7" ht="15">
      <c r="F584" s="64"/>
      <c r="G584" s="64"/>
    </row>
    <row r="585" spans="6:7" ht="15">
      <c r="F585" s="64"/>
      <c r="G585" s="64"/>
    </row>
    <row r="586" spans="6:7" ht="15">
      <c r="F586" s="64"/>
      <c r="G586" s="64"/>
    </row>
    <row r="587" spans="6:7" ht="15">
      <c r="F587" s="64"/>
      <c r="G587" s="64"/>
    </row>
    <row r="588" spans="6:7" ht="15">
      <c r="F588" s="64"/>
      <c r="G588" s="64"/>
    </row>
    <row r="589" spans="6:7" ht="15">
      <c r="F589" s="64"/>
      <c r="G589" s="64"/>
    </row>
    <row r="590" spans="6:7" ht="15">
      <c r="F590" s="64"/>
      <c r="G590" s="64"/>
    </row>
    <row r="591" spans="6:7" ht="15">
      <c r="F591" s="64"/>
      <c r="G591" s="64"/>
    </row>
    <row r="592" spans="6:7" ht="15">
      <c r="F592" s="64"/>
      <c r="G592" s="64"/>
    </row>
    <row r="593" spans="6:7" ht="15">
      <c r="F593" s="64"/>
      <c r="G593" s="64"/>
    </row>
    <row r="594" spans="6:7" ht="15">
      <c r="F594" s="64"/>
      <c r="G594" s="64"/>
    </row>
    <row r="595" spans="6:7" ht="15">
      <c r="F595" s="64"/>
      <c r="G595" s="64"/>
    </row>
    <row r="596" spans="6:7" ht="15">
      <c r="F596" s="64"/>
      <c r="G596" s="64"/>
    </row>
    <row r="597" spans="6:7" ht="15">
      <c r="F597" s="64"/>
      <c r="G597" s="64"/>
    </row>
    <row r="598" spans="6:7" ht="15">
      <c r="F598" s="64"/>
      <c r="G598" s="64"/>
    </row>
    <row r="599" spans="6:7" ht="15">
      <c r="F599" s="64"/>
      <c r="G599" s="64"/>
    </row>
    <row r="600" spans="6:7" ht="15">
      <c r="F600" s="64"/>
      <c r="G600" s="64"/>
    </row>
    <row r="601" spans="6:7" ht="15">
      <c r="F601" s="64"/>
      <c r="G601" s="64"/>
    </row>
  </sheetData>
  <sheetProtection/>
  <mergeCells count="10">
    <mergeCell ref="A1:H1"/>
    <mergeCell ref="A2:H2"/>
    <mergeCell ref="A3:H3"/>
    <mergeCell ref="A4:H4"/>
    <mergeCell ref="A360:H360"/>
    <mergeCell ref="A9:G9"/>
    <mergeCell ref="A5:H5"/>
    <mergeCell ref="A6:H6"/>
    <mergeCell ref="A8:H8"/>
    <mergeCell ref="E10:G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PageLayoutView="0" workbookViewId="0" topLeftCell="A13">
      <selection activeCell="B33" sqref="B33"/>
    </sheetView>
  </sheetViews>
  <sheetFormatPr defaultColWidth="9.125" defaultRowHeight="12.75"/>
  <cols>
    <col min="1" max="1" width="6.125" style="30" customWidth="1"/>
    <col min="2" max="2" width="71.00390625" style="31" customWidth="1"/>
    <col min="3" max="3" width="14.125" style="31" customWidth="1"/>
    <col min="4" max="4" width="12.125" style="31" customWidth="1"/>
    <col min="5" max="16384" width="9.125" style="31" customWidth="1"/>
  </cols>
  <sheetData>
    <row r="1" spans="1:3" ht="15">
      <c r="A1" s="296" t="s">
        <v>363</v>
      </c>
      <c r="B1" s="296"/>
      <c r="C1" s="296"/>
    </row>
    <row r="2" spans="1:3" ht="15">
      <c r="A2" s="296" t="s">
        <v>362</v>
      </c>
      <c r="B2" s="296"/>
      <c r="C2" s="296"/>
    </row>
    <row r="3" spans="1:3" ht="15">
      <c r="A3" s="296" t="s">
        <v>364</v>
      </c>
      <c r="B3" s="296"/>
      <c r="C3" s="296"/>
    </row>
    <row r="4" spans="1:3" ht="15">
      <c r="A4" s="296" t="s">
        <v>1066</v>
      </c>
      <c r="B4" s="296"/>
      <c r="C4" s="296"/>
    </row>
    <row r="5" spans="1:3" ht="15">
      <c r="A5" s="255" t="s">
        <v>461</v>
      </c>
      <c r="B5" s="255"/>
      <c r="C5" s="255"/>
    </row>
    <row r="6" spans="1:3" ht="15">
      <c r="A6" s="233"/>
      <c r="B6" s="233" t="s">
        <v>1257</v>
      </c>
      <c r="C6" s="233"/>
    </row>
    <row r="7" ht="19.5" customHeight="1"/>
    <row r="8" spans="1:4" ht="50.25" customHeight="1">
      <c r="A8" s="285" t="s">
        <v>1148</v>
      </c>
      <c r="B8" s="285"/>
      <c r="C8" s="285"/>
      <c r="D8" s="32"/>
    </row>
    <row r="9" ht="11.25" customHeight="1" thickBot="1"/>
    <row r="10" spans="1:3" ht="39.75" customHeight="1" thickBot="1">
      <c r="A10" s="33" t="s">
        <v>34</v>
      </c>
      <c r="B10" s="34" t="s">
        <v>221</v>
      </c>
      <c r="C10" s="33" t="s">
        <v>144</v>
      </c>
    </row>
    <row r="11" spans="1:3" ht="15">
      <c r="A11" s="35">
        <v>1</v>
      </c>
      <c r="B11" s="36" t="s">
        <v>262</v>
      </c>
      <c r="C11" s="7">
        <v>2839</v>
      </c>
    </row>
    <row r="12" spans="1:3" ht="16.5" customHeight="1">
      <c r="A12" s="37">
        <v>2</v>
      </c>
      <c r="B12" s="38" t="s">
        <v>263</v>
      </c>
      <c r="C12" s="20">
        <v>2449</v>
      </c>
    </row>
    <row r="13" spans="1:3" ht="15">
      <c r="A13" s="37">
        <v>3</v>
      </c>
      <c r="B13" s="38" t="s">
        <v>265</v>
      </c>
      <c r="C13" s="20">
        <v>2023</v>
      </c>
    </row>
    <row r="14" spans="1:3" ht="20.25" customHeight="1">
      <c r="A14" s="37">
        <v>4</v>
      </c>
      <c r="B14" s="38" t="s">
        <v>266</v>
      </c>
      <c r="C14" s="20">
        <v>2426</v>
      </c>
    </row>
    <row r="15" spans="1:3" ht="18" customHeight="1">
      <c r="A15" s="37">
        <v>5</v>
      </c>
      <c r="B15" s="38" t="s">
        <v>267</v>
      </c>
      <c r="C15" s="20">
        <v>2882</v>
      </c>
    </row>
    <row r="16" spans="1:3" ht="15">
      <c r="A16" s="37">
        <v>6</v>
      </c>
      <c r="B16" s="38" t="s">
        <v>268</v>
      </c>
      <c r="C16" s="20">
        <v>2838</v>
      </c>
    </row>
    <row r="17" spans="1:3" ht="15">
      <c r="A17" s="37">
        <v>7</v>
      </c>
      <c r="B17" s="38" t="s">
        <v>269</v>
      </c>
      <c r="C17" s="20">
        <v>3423</v>
      </c>
    </row>
    <row r="18" spans="1:3" ht="18" customHeight="1">
      <c r="A18" s="37">
        <v>8</v>
      </c>
      <c r="B18" s="38" t="s">
        <v>270</v>
      </c>
      <c r="C18" s="20">
        <v>2854</v>
      </c>
    </row>
    <row r="19" spans="1:3" ht="15">
      <c r="A19" s="37">
        <v>9</v>
      </c>
      <c r="B19" s="38" t="s">
        <v>271</v>
      </c>
      <c r="C19" s="20">
        <v>2479</v>
      </c>
    </row>
    <row r="20" spans="1:3" ht="18.75" customHeight="1">
      <c r="A20" s="37">
        <v>10</v>
      </c>
      <c r="B20" s="38" t="s">
        <v>848</v>
      </c>
      <c r="C20" s="20">
        <v>2740</v>
      </c>
    </row>
    <row r="21" spans="1:3" ht="15">
      <c r="A21" s="37">
        <v>11</v>
      </c>
      <c r="B21" s="38" t="s">
        <v>272</v>
      </c>
      <c r="C21" s="20">
        <v>2539</v>
      </c>
    </row>
    <row r="22" spans="1:3" ht="19.5" customHeight="1">
      <c r="A22" s="37">
        <v>12</v>
      </c>
      <c r="B22" s="38" t="s">
        <v>273</v>
      </c>
      <c r="C22" s="20">
        <v>2969</v>
      </c>
    </row>
    <row r="23" spans="1:3" ht="15">
      <c r="A23" s="37">
        <v>13</v>
      </c>
      <c r="B23" s="38" t="s">
        <v>274</v>
      </c>
      <c r="C23" s="20">
        <v>2653</v>
      </c>
    </row>
    <row r="24" spans="1:3" ht="20.25" customHeight="1">
      <c r="A24" s="37">
        <v>14</v>
      </c>
      <c r="B24" s="38" t="s">
        <v>276</v>
      </c>
      <c r="C24" s="20">
        <v>3115</v>
      </c>
    </row>
    <row r="25" spans="1:3" ht="15">
      <c r="A25" s="37">
        <v>15</v>
      </c>
      <c r="B25" s="38" t="s">
        <v>277</v>
      </c>
      <c r="C25" s="20">
        <v>2119</v>
      </c>
    </row>
    <row r="26" spans="1:3" ht="23.25" customHeight="1">
      <c r="A26" s="37">
        <v>16</v>
      </c>
      <c r="B26" s="38" t="s">
        <v>278</v>
      </c>
      <c r="C26" s="20">
        <v>2129</v>
      </c>
    </row>
    <row r="27" spans="1:3" ht="23.25" customHeight="1">
      <c r="A27" s="37">
        <v>17</v>
      </c>
      <c r="B27" s="38" t="s">
        <v>582</v>
      </c>
      <c r="C27" s="20">
        <v>9387.1</v>
      </c>
    </row>
    <row r="28" spans="1:3" ht="15.75">
      <c r="A28" s="37"/>
      <c r="B28" s="39" t="s">
        <v>859</v>
      </c>
      <c r="C28" s="12">
        <f>C26+C25+C24+C23+C22+C21+C20+C19+C18+C17+C16+C15+C14+C13+C12+C11+C27</f>
        <v>51864.1</v>
      </c>
    </row>
    <row r="29" ht="19.5" customHeight="1"/>
    <row r="30" spans="1:5" ht="31.5" customHeight="1">
      <c r="A30" s="294" t="s">
        <v>1282</v>
      </c>
      <c r="B30" s="295"/>
      <c r="C30" s="295"/>
      <c r="E30" s="40"/>
    </row>
  </sheetData>
  <sheetProtection/>
  <mergeCells count="7">
    <mergeCell ref="A8:C8"/>
    <mergeCell ref="A30:C30"/>
    <mergeCell ref="A1:C1"/>
    <mergeCell ref="A2:C2"/>
    <mergeCell ref="A3:C3"/>
    <mergeCell ref="A5:C5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3">
      <selection activeCell="B33" sqref="B33"/>
    </sheetView>
  </sheetViews>
  <sheetFormatPr defaultColWidth="9.125" defaultRowHeight="12.75"/>
  <cols>
    <col min="1" max="1" width="5.50390625" style="23" customWidth="1"/>
    <col min="2" max="2" width="63.50390625" style="4" customWidth="1"/>
    <col min="3" max="3" width="12.375" style="3" customWidth="1"/>
    <col min="4" max="4" width="12.375" style="4" customWidth="1"/>
    <col min="5" max="16384" width="9.125" style="4" customWidth="1"/>
  </cols>
  <sheetData>
    <row r="1" spans="1:4" ht="15">
      <c r="A1" s="255" t="s">
        <v>1069</v>
      </c>
      <c r="B1" s="255"/>
      <c r="C1" s="255"/>
      <c r="D1" s="255"/>
    </row>
    <row r="2" spans="1:4" ht="15">
      <c r="A2" s="255" t="s">
        <v>1068</v>
      </c>
      <c r="B2" s="255"/>
      <c r="C2" s="255"/>
      <c r="D2" s="255"/>
    </row>
    <row r="3" spans="1:4" ht="15">
      <c r="A3" s="255" t="s">
        <v>1070</v>
      </c>
      <c r="B3" s="255"/>
      <c r="C3" s="255"/>
      <c r="D3" s="255"/>
    </row>
    <row r="4" spans="1:4" ht="15">
      <c r="A4" s="255" t="s">
        <v>1071</v>
      </c>
      <c r="B4" s="255"/>
      <c r="C4" s="255"/>
      <c r="D4" s="255"/>
    </row>
    <row r="5" spans="1:4" ht="15">
      <c r="A5" s="255" t="s">
        <v>462</v>
      </c>
      <c r="B5" s="255"/>
      <c r="C5" s="255"/>
      <c r="D5" s="255"/>
    </row>
    <row r="6" spans="1:4" ht="15">
      <c r="A6" s="233"/>
      <c r="B6" s="233" t="s">
        <v>1258</v>
      </c>
      <c r="C6" s="233"/>
      <c r="D6" s="233"/>
    </row>
    <row r="7" ht="15" customHeight="1"/>
    <row r="8" spans="1:4" ht="49.5" customHeight="1">
      <c r="A8" s="285" t="s">
        <v>1149</v>
      </c>
      <c r="B8" s="285"/>
      <c r="C8" s="285"/>
      <c r="D8" s="273"/>
    </row>
    <row r="9" ht="18" customHeight="1" thickBot="1">
      <c r="D9" s="24" t="s">
        <v>1067</v>
      </c>
    </row>
    <row r="10" spans="1:4" ht="31.5" thickBot="1">
      <c r="A10" s="25" t="s">
        <v>1122</v>
      </c>
      <c r="B10" s="25" t="s">
        <v>1123</v>
      </c>
      <c r="C10" s="26">
        <v>2017</v>
      </c>
      <c r="D10" s="25">
        <v>2018</v>
      </c>
    </row>
    <row r="11" spans="1:4" s="13" customFormat="1" ht="15">
      <c r="A11" s="27">
        <v>1</v>
      </c>
      <c r="B11" s="6" t="s">
        <v>262</v>
      </c>
      <c r="C11" s="7">
        <v>2938</v>
      </c>
      <c r="D11" s="7">
        <v>2941</v>
      </c>
    </row>
    <row r="12" spans="1:4" s="13" customFormat="1" ht="19.5" customHeight="1">
      <c r="A12" s="18">
        <v>2</v>
      </c>
      <c r="B12" s="10" t="s">
        <v>263</v>
      </c>
      <c r="C12" s="20">
        <v>2517</v>
      </c>
      <c r="D12" s="20">
        <v>2530</v>
      </c>
    </row>
    <row r="13" spans="1:4" s="13" customFormat="1" ht="15">
      <c r="A13" s="18">
        <v>3</v>
      </c>
      <c r="B13" s="10" t="s">
        <v>265</v>
      </c>
      <c r="C13" s="20">
        <v>2077</v>
      </c>
      <c r="D13" s="20">
        <v>2081</v>
      </c>
    </row>
    <row r="14" spans="1:4" s="13" customFormat="1" ht="20.25" customHeight="1">
      <c r="A14" s="18">
        <v>4</v>
      </c>
      <c r="B14" s="10" t="s">
        <v>266</v>
      </c>
      <c r="C14" s="20">
        <v>2512</v>
      </c>
      <c r="D14" s="20">
        <v>2515</v>
      </c>
    </row>
    <row r="15" spans="1:4" s="13" customFormat="1" ht="18" customHeight="1">
      <c r="A15" s="18">
        <v>5</v>
      </c>
      <c r="B15" s="10" t="s">
        <v>267</v>
      </c>
      <c r="C15" s="20">
        <v>2999</v>
      </c>
      <c r="D15" s="20">
        <v>2995</v>
      </c>
    </row>
    <row r="16" spans="1:4" s="13" customFormat="1" ht="15">
      <c r="A16" s="18">
        <v>6</v>
      </c>
      <c r="B16" s="10" t="s">
        <v>268</v>
      </c>
      <c r="C16" s="20">
        <v>2930</v>
      </c>
      <c r="D16" s="20">
        <v>2929</v>
      </c>
    </row>
    <row r="17" spans="1:4" s="13" customFormat="1" ht="15">
      <c r="A17" s="18">
        <v>7</v>
      </c>
      <c r="B17" s="10" t="s">
        <v>269</v>
      </c>
      <c r="C17" s="20">
        <v>3697</v>
      </c>
      <c r="D17" s="20">
        <v>3666</v>
      </c>
    </row>
    <row r="18" spans="1:4" s="13" customFormat="1" ht="18" customHeight="1">
      <c r="A18" s="18">
        <v>8</v>
      </c>
      <c r="B18" s="10" t="s">
        <v>270</v>
      </c>
      <c r="C18" s="20">
        <v>2913</v>
      </c>
      <c r="D18" s="20">
        <v>2929</v>
      </c>
    </row>
    <row r="19" spans="1:4" s="13" customFormat="1" ht="15">
      <c r="A19" s="18">
        <v>9</v>
      </c>
      <c r="B19" s="10" t="s">
        <v>271</v>
      </c>
      <c r="C19" s="20">
        <v>2594</v>
      </c>
      <c r="D19" s="20">
        <v>2605</v>
      </c>
    </row>
    <row r="20" spans="1:4" s="13" customFormat="1" ht="18.75" customHeight="1">
      <c r="A20" s="18">
        <v>10</v>
      </c>
      <c r="B20" s="10" t="s">
        <v>848</v>
      </c>
      <c r="C20" s="20">
        <v>2875</v>
      </c>
      <c r="D20" s="20">
        <v>2861</v>
      </c>
    </row>
    <row r="21" spans="1:4" s="13" customFormat="1" ht="15">
      <c r="A21" s="18">
        <v>11</v>
      </c>
      <c r="B21" s="10" t="s">
        <v>272</v>
      </c>
      <c r="C21" s="20">
        <v>2624</v>
      </c>
      <c r="D21" s="20">
        <v>2612</v>
      </c>
    </row>
    <row r="22" spans="1:4" s="13" customFormat="1" ht="19.5" customHeight="1">
      <c r="A22" s="18">
        <v>12</v>
      </c>
      <c r="B22" s="10" t="s">
        <v>273</v>
      </c>
      <c r="C22" s="20">
        <v>2997</v>
      </c>
      <c r="D22" s="20">
        <v>2977</v>
      </c>
    </row>
    <row r="23" spans="1:4" s="13" customFormat="1" ht="15">
      <c r="A23" s="18">
        <v>13</v>
      </c>
      <c r="B23" s="10" t="s">
        <v>274</v>
      </c>
      <c r="C23" s="20">
        <v>2755</v>
      </c>
      <c r="D23" s="20">
        <v>2752</v>
      </c>
    </row>
    <row r="24" spans="1:4" s="13" customFormat="1" ht="20.25" customHeight="1">
      <c r="A24" s="18">
        <v>14</v>
      </c>
      <c r="B24" s="10" t="s">
        <v>276</v>
      </c>
      <c r="C24" s="20">
        <v>3266</v>
      </c>
      <c r="D24" s="20">
        <v>3272</v>
      </c>
    </row>
    <row r="25" spans="1:4" s="13" customFormat="1" ht="15">
      <c r="A25" s="18">
        <v>15</v>
      </c>
      <c r="B25" s="10" t="s">
        <v>277</v>
      </c>
      <c r="C25" s="20">
        <v>2173</v>
      </c>
      <c r="D25" s="20">
        <v>2179</v>
      </c>
    </row>
    <row r="26" spans="1:4" s="13" customFormat="1" ht="18.75" customHeight="1">
      <c r="A26" s="18">
        <v>16</v>
      </c>
      <c r="B26" s="10" t="s">
        <v>278</v>
      </c>
      <c r="C26" s="20">
        <v>2175</v>
      </c>
      <c r="D26" s="20">
        <v>2174</v>
      </c>
    </row>
    <row r="27" spans="1:4" s="13" customFormat="1" ht="18.75" customHeight="1">
      <c r="A27" s="18">
        <v>17</v>
      </c>
      <c r="B27" s="10" t="s">
        <v>582</v>
      </c>
      <c r="C27" s="28">
        <v>6611.8</v>
      </c>
      <c r="D27" s="20">
        <v>7667.5</v>
      </c>
    </row>
    <row r="28" spans="1:4" ht="15.75">
      <c r="A28" s="18"/>
      <c r="B28" s="11" t="s">
        <v>859</v>
      </c>
      <c r="C28" s="29">
        <f>C26+C25+C24+C23+C22+C21+C20+C19+C18+C17+C16+C15+C14+C13+C12+C11+C27</f>
        <v>50653.8</v>
      </c>
      <c r="D28" s="12">
        <f>D26+D25+D24+D23+D22+D21+D20+D19+D18+D17+D16+D15+D14+D13+D12+D11+D27</f>
        <v>51685.5</v>
      </c>
    </row>
    <row r="29" ht="19.5" customHeight="1"/>
    <row r="30" spans="1:4" ht="15.75" customHeight="1">
      <c r="A30" s="294" t="s">
        <v>1281</v>
      </c>
      <c r="B30" s="294"/>
      <c r="C30" s="294"/>
      <c r="D30" s="294"/>
    </row>
  </sheetData>
  <sheetProtection/>
  <mergeCells count="7">
    <mergeCell ref="A30:D30"/>
    <mergeCell ref="A8:D8"/>
    <mergeCell ref="A1:D1"/>
    <mergeCell ref="A2:D2"/>
    <mergeCell ref="A3:D3"/>
    <mergeCell ref="A4:D4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PageLayoutView="0" workbookViewId="0" topLeftCell="A13">
      <selection activeCell="B33" sqref="B33"/>
    </sheetView>
  </sheetViews>
  <sheetFormatPr defaultColWidth="9.125" defaultRowHeight="12.75"/>
  <cols>
    <col min="1" max="1" width="6.50390625" style="3" customWidth="1"/>
    <col min="2" max="2" width="67.375" style="4" customWidth="1"/>
    <col min="3" max="3" width="19.50390625" style="4" customWidth="1"/>
    <col min="4" max="4" width="12.125" style="4" customWidth="1"/>
    <col min="5" max="16384" width="9.125" style="4" customWidth="1"/>
  </cols>
  <sheetData>
    <row r="1" spans="1:3" ht="15">
      <c r="A1" s="255" t="s">
        <v>47</v>
      </c>
      <c r="B1" s="255"/>
      <c r="C1" s="255"/>
    </row>
    <row r="2" spans="1:3" ht="15">
      <c r="A2" s="255" t="s">
        <v>46</v>
      </c>
      <c r="B2" s="255"/>
      <c r="C2" s="255"/>
    </row>
    <row r="3" spans="1:3" ht="15">
      <c r="A3" s="255" t="s">
        <v>48</v>
      </c>
      <c r="B3" s="255"/>
      <c r="C3" s="255"/>
    </row>
    <row r="4" spans="1:3" ht="15">
      <c r="A4" s="255" t="s">
        <v>49</v>
      </c>
      <c r="B4" s="255"/>
      <c r="C4" s="255"/>
    </row>
    <row r="5" spans="1:3" ht="15">
      <c r="A5" s="255" t="s">
        <v>463</v>
      </c>
      <c r="B5" s="255"/>
      <c r="C5" s="255"/>
    </row>
    <row r="6" ht="15">
      <c r="B6" s="4" t="s">
        <v>1248</v>
      </c>
    </row>
    <row r="8" spans="1:4" ht="34.5" customHeight="1">
      <c r="A8" s="285" t="s">
        <v>1150</v>
      </c>
      <c r="B8" s="285"/>
      <c r="C8" s="285"/>
      <c r="D8" s="15"/>
    </row>
    <row r="9" ht="15.75" thickBot="1"/>
    <row r="10" spans="1:3" ht="31.5" thickBot="1">
      <c r="A10" s="21" t="s">
        <v>34</v>
      </c>
      <c r="B10" s="22" t="s">
        <v>221</v>
      </c>
      <c r="C10" s="21" t="s">
        <v>144</v>
      </c>
    </row>
    <row r="11" spans="1:3" ht="15">
      <c r="A11" s="5">
        <v>1</v>
      </c>
      <c r="B11" s="6" t="s">
        <v>262</v>
      </c>
      <c r="C11" s="7">
        <v>65.2</v>
      </c>
    </row>
    <row r="12" spans="1:3" ht="15">
      <c r="A12" s="8">
        <v>2</v>
      </c>
      <c r="B12" s="10" t="s">
        <v>263</v>
      </c>
      <c r="C12" s="7">
        <v>65.2</v>
      </c>
    </row>
    <row r="13" spans="1:3" ht="15">
      <c r="A13" s="8">
        <v>3</v>
      </c>
      <c r="B13" s="10" t="s">
        <v>265</v>
      </c>
      <c r="C13" s="7">
        <v>65.2</v>
      </c>
    </row>
    <row r="14" spans="1:3" ht="15">
      <c r="A14" s="8">
        <v>4</v>
      </c>
      <c r="B14" s="10" t="s">
        <v>266</v>
      </c>
      <c r="C14" s="7">
        <v>65.2</v>
      </c>
    </row>
    <row r="15" spans="1:3" ht="15">
      <c r="A15" s="8">
        <v>5</v>
      </c>
      <c r="B15" s="10" t="s">
        <v>267</v>
      </c>
      <c r="C15" s="7">
        <v>65.2</v>
      </c>
    </row>
    <row r="16" spans="1:3" ht="15">
      <c r="A16" s="8">
        <v>6</v>
      </c>
      <c r="B16" s="10" t="s">
        <v>268</v>
      </c>
      <c r="C16" s="7">
        <v>65.2</v>
      </c>
    </row>
    <row r="17" spans="1:3" ht="15">
      <c r="A17" s="8">
        <v>7</v>
      </c>
      <c r="B17" s="10" t="s">
        <v>269</v>
      </c>
      <c r="C17" s="7">
        <v>199.2</v>
      </c>
    </row>
    <row r="18" spans="1:3" ht="15">
      <c r="A18" s="8">
        <v>8</v>
      </c>
      <c r="B18" s="10" t="s">
        <v>270</v>
      </c>
      <c r="C18" s="7">
        <v>65.2</v>
      </c>
    </row>
    <row r="19" spans="1:3" ht="15">
      <c r="A19" s="8">
        <v>9</v>
      </c>
      <c r="B19" s="10" t="s">
        <v>271</v>
      </c>
      <c r="C19" s="7">
        <v>65.2</v>
      </c>
    </row>
    <row r="20" spans="1:3" ht="15">
      <c r="A20" s="8">
        <v>10</v>
      </c>
      <c r="B20" s="10" t="s">
        <v>848</v>
      </c>
      <c r="C20" s="7">
        <v>199.2</v>
      </c>
    </row>
    <row r="21" spans="1:3" ht="15">
      <c r="A21" s="8">
        <v>11</v>
      </c>
      <c r="B21" s="10" t="s">
        <v>272</v>
      </c>
      <c r="C21" s="7">
        <v>65.2</v>
      </c>
    </row>
    <row r="22" spans="1:3" ht="15">
      <c r="A22" s="8">
        <v>12</v>
      </c>
      <c r="B22" s="10" t="s">
        <v>273</v>
      </c>
      <c r="C22" s="7">
        <v>65.2</v>
      </c>
    </row>
    <row r="23" spans="1:3" ht="15">
      <c r="A23" s="8">
        <v>13</v>
      </c>
      <c r="B23" s="10" t="s">
        <v>274</v>
      </c>
      <c r="C23" s="7">
        <v>199.2</v>
      </c>
    </row>
    <row r="24" spans="1:3" ht="15">
      <c r="A24" s="8">
        <v>14</v>
      </c>
      <c r="B24" s="9" t="s">
        <v>276</v>
      </c>
      <c r="C24" s="7">
        <v>199.2</v>
      </c>
    </row>
    <row r="25" spans="1:3" ht="15">
      <c r="A25" s="8">
        <v>15</v>
      </c>
      <c r="B25" s="9" t="s">
        <v>277</v>
      </c>
      <c r="C25" s="7">
        <v>65.2</v>
      </c>
    </row>
    <row r="26" spans="1:3" ht="15">
      <c r="A26" s="8">
        <v>16</v>
      </c>
      <c r="B26" s="9" t="s">
        <v>278</v>
      </c>
      <c r="C26" s="7">
        <v>65.2</v>
      </c>
    </row>
    <row r="27" spans="1:3" ht="15.75">
      <c r="A27" s="8"/>
      <c r="B27" s="11" t="s">
        <v>859</v>
      </c>
      <c r="C27" s="12">
        <f>C26+C25+C24+C23+C22+C21+C20+C19+C18+C17+C16+C15+C14+C13+C12+C11</f>
        <v>1579.2000000000005</v>
      </c>
    </row>
    <row r="29" spans="1:5" ht="15">
      <c r="A29" s="297" t="s">
        <v>1280</v>
      </c>
      <c r="B29" s="273"/>
      <c r="C29" s="273"/>
      <c r="E29" s="19"/>
    </row>
  </sheetData>
  <sheetProtection/>
  <mergeCells count="7">
    <mergeCell ref="A8:C8"/>
    <mergeCell ref="A29:C29"/>
    <mergeCell ref="A1:C1"/>
    <mergeCell ref="A2:C2"/>
    <mergeCell ref="A3:C3"/>
    <mergeCell ref="A4:C4"/>
    <mergeCell ref="A5:C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zoomScalePageLayoutView="0" workbookViewId="0" topLeftCell="A16">
      <selection activeCell="B36" sqref="B36"/>
    </sheetView>
  </sheetViews>
  <sheetFormatPr defaultColWidth="9.125" defaultRowHeight="12.75"/>
  <cols>
    <col min="1" max="1" width="7.125" style="3" customWidth="1"/>
    <col min="2" max="2" width="50.00390625" style="4" customWidth="1"/>
    <col min="3" max="3" width="11.875" style="4" customWidth="1"/>
    <col min="4" max="5" width="12.125" style="4" customWidth="1"/>
    <col min="6" max="16384" width="9.125" style="4" customWidth="1"/>
  </cols>
  <sheetData>
    <row r="1" spans="1:4" s="2" customFormat="1" ht="13.5">
      <c r="A1" s="255" t="s">
        <v>972</v>
      </c>
      <c r="B1" s="255"/>
      <c r="C1" s="255"/>
      <c r="D1" s="273"/>
    </row>
    <row r="2" spans="1:5" s="2" customFormat="1" ht="13.5">
      <c r="A2" s="255" t="s">
        <v>50</v>
      </c>
      <c r="B2" s="255"/>
      <c r="C2" s="255"/>
      <c r="D2" s="273"/>
      <c r="E2" s="273"/>
    </row>
    <row r="3" spans="1:5" s="2" customFormat="1" ht="13.5">
      <c r="A3" s="255" t="s">
        <v>51</v>
      </c>
      <c r="B3" s="255"/>
      <c r="C3" s="255"/>
      <c r="D3" s="273"/>
      <c r="E3" s="273"/>
    </row>
    <row r="4" spans="1:5" s="2" customFormat="1" ht="13.5">
      <c r="A4" s="255" t="s">
        <v>52</v>
      </c>
      <c r="B4" s="255"/>
      <c r="C4" s="255"/>
      <c r="D4" s="273"/>
      <c r="E4" s="273"/>
    </row>
    <row r="5" spans="1:5" s="2" customFormat="1" ht="13.5">
      <c r="A5" s="255" t="s">
        <v>464</v>
      </c>
      <c r="B5" s="255"/>
      <c r="C5" s="255"/>
      <c r="D5" s="273"/>
      <c r="E5" s="273"/>
    </row>
    <row r="6" spans="1:5" s="2" customFormat="1" ht="13.5">
      <c r="A6" s="233"/>
      <c r="B6" s="233"/>
      <c r="C6" s="233" t="s">
        <v>1259</v>
      </c>
      <c r="D6" s="1"/>
      <c r="E6" s="1"/>
    </row>
    <row r="8" spans="1:5" ht="65.25" customHeight="1">
      <c r="A8" s="285" t="s">
        <v>481</v>
      </c>
      <c r="B8" s="285"/>
      <c r="C8" s="285"/>
      <c r="D8" s="298"/>
      <c r="E8" s="298"/>
    </row>
    <row r="9" spans="1:4" ht="15.75" customHeight="1">
      <c r="A9" s="15"/>
      <c r="B9" s="15"/>
      <c r="C9" s="15"/>
      <c r="D9" s="15"/>
    </row>
    <row r="10" spans="1:5" ht="15">
      <c r="A10" s="299" t="s">
        <v>34</v>
      </c>
      <c r="B10" s="299" t="s">
        <v>221</v>
      </c>
      <c r="C10" s="299" t="s">
        <v>1082</v>
      </c>
      <c r="D10" s="301" t="s">
        <v>424</v>
      </c>
      <c r="E10" s="301"/>
    </row>
    <row r="11" spans="1:5" ht="82.5" customHeight="1">
      <c r="A11" s="299"/>
      <c r="B11" s="299"/>
      <c r="C11" s="299"/>
      <c r="D11" s="208" t="s">
        <v>482</v>
      </c>
      <c r="E11" s="208" t="s">
        <v>483</v>
      </c>
    </row>
    <row r="12" spans="1:5" ht="15">
      <c r="A12" s="5">
        <v>1</v>
      </c>
      <c r="B12" s="6" t="s">
        <v>262</v>
      </c>
      <c r="C12" s="7">
        <f aca="true" t="shared" si="0" ref="C12:C26">D12+E12</f>
        <v>500</v>
      </c>
      <c r="D12" s="7">
        <v>500</v>
      </c>
      <c r="E12" s="204">
        <v>0</v>
      </c>
    </row>
    <row r="13" spans="1:5" ht="15">
      <c r="A13" s="8">
        <v>2</v>
      </c>
      <c r="B13" s="10" t="s">
        <v>263</v>
      </c>
      <c r="C13" s="7">
        <f t="shared" si="0"/>
        <v>500</v>
      </c>
      <c r="D13" s="7">
        <v>150</v>
      </c>
      <c r="E13" s="204">
        <v>350</v>
      </c>
    </row>
    <row r="14" spans="1:5" ht="15">
      <c r="A14" s="8">
        <v>3</v>
      </c>
      <c r="B14" s="10" t="s">
        <v>265</v>
      </c>
      <c r="C14" s="7">
        <f t="shared" si="0"/>
        <v>500</v>
      </c>
      <c r="D14" s="7">
        <v>260</v>
      </c>
      <c r="E14" s="204">
        <v>240</v>
      </c>
    </row>
    <row r="15" spans="1:5" ht="15">
      <c r="A15" s="8">
        <v>4</v>
      </c>
      <c r="B15" s="10" t="s">
        <v>266</v>
      </c>
      <c r="C15" s="7">
        <f t="shared" si="0"/>
        <v>500</v>
      </c>
      <c r="D15" s="7">
        <v>300</v>
      </c>
      <c r="E15" s="204">
        <v>200</v>
      </c>
    </row>
    <row r="16" spans="1:5" ht="15">
      <c r="A16" s="8">
        <v>5</v>
      </c>
      <c r="B16" s="10" t="s">
        <v>267</v>
      </c>
      <c r="C16" s="7">
        <f t="shared" si="0"/>
        <v>500</v>
      </c>
      <c r="D16" s="7">
        <v>300</v>
      </c>
      <c r="E16" s="204">
        <v>200</v>
      </c>
    </row>
    <row r="17" spans="1:5" ht="15">
      <c r="A17" s="8">
        <v>6</v>
      </c>
      <c r="B17" s="10" t="s">
        <v>268</v>
      </c>
      <c r="C17" s="7">
        <f t="shared" si="0"/>
        <v>500</v>
      </c>
      <c r="D17" s="7">
        <v>350</v>
      </c>
      <c r="E17" s="204">
        <v>150</v>
      </c>
    </row>
    <row r="18" spans="1:5" ht="15">
      <c r="A18" s="8">
        <v>7</v>
      </c>
      <c r="B18" s="10" t="s">
        <v>269</v>
      </c>
      <c r="C18" s="7">
        <f t="shared" si="0"/>
        <v>600</v>
      </c>
      <c r="D18" s="7">
        <v>300</v>
      </c>
      <c r="E18" s="204">
        <v>300</v>
      </c>
    </row>
    <row r="19" spans="1:5" ht="15">
      <c r="A19" s="8">
        <v>8</v>
      </c>
      <c r="B19" s="10" t="s">
        <v>270</v>
      </c>
      <c r="C19" s="7">
        <f t="shared" si="0"/>
        <v>500</v>
      </c>
      <c r="D19" s="7">
        <v>360</v>
      </c>
      <c r="E19" s="204">
        <v>140</v>
      </c>
    </row>
    <row r="20" spans="1:5" ht="15">
      <c r="A20" s="8">
        <v>9</v>
      </c>
      <c r="B20" s="10" t="s">
        <v>271</v>
      </c>
      <c r="C20" s="7">
        <f t="shared" si="0"/>
        <v>500</v>
      </c>
      <c r="D20" s="7">
        <v>250</v>
      </c>
      <c r="E20" s="204">
        <v>250</v>
      </c>
    </row>
    <row r="21" spans="1:5" ht="15">
      <c r="A21" s="8">
        <v>10</v>
      </c>
      <c r="B21" s="10" t="s">
        <v>848</v>
      </c>
      <c r="C21" s="7">
        <f t="shared" si="0"/>
        <v>500</v>
      </c>
      <c r="D21" s="7">
        <v>200</v>
      </c>
      <c r="E21" s="204">
        <v>300</v>
      </c>
    </row>
    <row r="22" spans="1:5" ht="15">
      <c r="A22" s="8">
        <v>11</v>
      </c>
      <c r="B22" s="10" t="s">
        <v>272</v>
      </c>
      <c r="C22" s="7">
        <f t="shared" si="0"/>
        <v>500</v>
      </c>
      <c r="D22" s="7">
        <v>400</v>
      </c>
      <c r="E22" s="204">
        <v>100</v>
      </c>
    </row>
    <row r="23" spans="1:5" ht="15">
      <c r="A23" s="8">
        <v>12</v>
      </c>
      <c r="B23" s="10" t="s">
        <v>273</v>
      </c>
      <c r="C23" s="7">
        <f t="shared" si="0"/>
        <v>500</v>
      </c>
      <c r="D23" s="7">
        <v>500</v>
      </c>
      <c r="E23" s="204">
        <v>0</v>
      </c>
    </row>
    <row r="24" spans="1:5" ht="15">
      <c r="A24" s="8">
        <v>13</v>
      </c>
      <c r="B24" s="10" t="s">
        <v>274</v>
      </c>
      <c r="C24" s="7">
        <f t="shared" si="0"/>
        <v>500</v>
      </c>
      <c r="D24" s="7">
        <v>300</v>
      </c>
      <c r="E24" s="204">
        <v>200</v>
      </c>
    </row>
    <row r="25" spans="1:5" ht="15">
      <c r="A25" s="8">
        <v>14</v>
      </c>
      <c r="B25" s="9" t="s">
        <v>276</v>
      </c>
      <c r="C25" s="7">
        <f t="shared" si="0"/>
        <v>500</v>
      </c>
      <c r="D25" s="7">
        <v>500</v>
      </c>
      <c r="E25" s="204">
        <v>0</v>
      </c>
    </row>
    <row r="26" spans="1:5" ht="15">
      <c r="A26" s="8">
        <v>15</v>
      </c>
      <c r="B26" s="9" t="s">
        <v>277</v>
      </c>
      <c r="C26" s="7">
        <f t="shared" si="0"/>
        <v>500</v>
      </c>
      <c r="D26" s="7">
        <v>500</v>
      </c>
      <c r="E26" s="204">
        <v>0</v>
      </c>
    </row>
    <row r="27" spans="1:5" ht="15">
      <c r="A27" s="8">
        <v>16</v>
      </c>
      <c r="B27" s="9" t="s">
        <v>278</v>
      </c>
      <c r="C27" s="7">
        <f>D27+E27</f>
        <v>500</v>
      </c>
      <c r="D27" s="7">
        <v>302</v>
      </c>
      <c r="E27" s="204">
        <v>198</v>
      </c>
    </row>
    <row r="28" spans="1:5" ht="15.75">
      <c r="A28" s="8"/>
      <c r="B28" s="11" t="s">
        <v>859</v>
      </c>
      <c r="C28" s="12">
        <f>C27+C26+C25+C24+C23+C22+C21+C20+C19+C18+C17+C16+C15+C14+C13+C12</f>
        <v>8100</v>
      </c>
      <c r="D28" s="12">
        <f>D27+D26+D25+D24+D23+D22+D21+D20+D19+D18+D17+D16+D15+D14+D13+D12</f>
        <v>5472</v>
      </c>
      <c r="E28" s="12">
        <f>E27+E26+E25+E24+E23+E22+E21+E20+E19+E18+E17+E16+E15+E14+E13+E12</f>
        <v>2628</v>
      </c>
    </row>
    <row r="31" spans="1:5" ht="15">
      <c r="A31" s="297" t="s">
        <v>1280</v>
      </c>
      <c r="B31" s="300"/>
      <c r="C31" s="300"/>
      <c r="D31" s="298"/>
      <c r="E31" s="298"/>
    </row>
  </sheetData>
  <sheetProtection/>
  <mergeCells count="11">
    <mergeCell ref="C10:C11"/>
    <mergeCell ref="B10:B11"/>
    <mergeCell ref="A10:A11"/>
    <mergeCell ref="A31:E31"/>
    <mergeCell ref="D10:E10"/>
    <mergeCell ref="A1:D1"/>
    <mergeCell ref="A2:E2"/>
    <mergeCell ref="A3:E3"/>
    <mergeCell ref="A4:E4"/>
    <mergeCell ref="A8:E8"/>
    <mergeCell ref="A5:E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B36" sqref="B36"/>
    </sheetView>
  </sheetViews>
  <sheetFormatPr defaultColWidth="9.125" defaultRowHeight="12.75"/>
  <cols>
    <col min="1" max="1" width="7.00390625" style="3" customWidth="1"/>
    <col min="2" max="2" width="56.00390625" style="4" customWidth="1"/>
    <col min="3" max="3" width="13.50390625" style="4" customWidth="1"/>
    <col min="4" max="4" width="14.00390625" style="4" customWidth="1"/>
    <col min="5" max="5" width="12.125" style="4" customWidth="1"/>
    <col min="6" max="16384" width="9.125" style="4" customWidth="1"/>
  </cols>
  <sheetData>
    <row r="1" spans="1:4" s="2" customFormat="1" ht="13.5">
      <c r="A1" s="255" t="s">
        <v>973</v>
      </c>
      <c r="B1" s="255"/>
      <c r="C1" s="255"/>
      <c r="D1" s="255"/>
    </row>
    <row r="2" spans="1:4" s="2" customFormat="1" ht="13.5">
      <c r="A2" s="255" t="s">
        <v>53</v>
      </c>
      <c r="B2" s="255"/>
      <c r="C2" s="255"/>
      <c r="D2" s="255"/>
    </row>
    <row r="3" spans="1:4" s="2" customFormat="1" ht="13.5">
      <c r="A3" s="255" t="s">
        <v>54</v>
      </c>
      <c r="B3" s="255"/>
      <c r="C3" s="255"/>
      <c r="D3" s="255"/>
    </row>
    <row r="4" spans="1:4" s="2" customFormat="1" ht="13.5">
      <c r="A4" s="255" t="s">
        <v>55</v>
      </c>
      <c r="B4" s="255"/>
      <c r="C4" s="255"/>
      <c r="D4" s="255"/>
    </row>
    <row r="5" spans="1:4" s="2" customFormat="1" ht="13.5">
      <c r="A5" s="255" t="s">
        <v>465</v>
      </c>
      <c r="B5" s="255"/>
      <c r="C5" s="255"/>
      <c r="D5" s="255"/>
    </row>
    <row r="6" ht="15">
      <c r="B6" s="4" t="s">
        <v>1248</v>
      </c>
    </row>
    <row r="8" spans="1:5" ht="75" customHeight="1">
      <c r="A8" s="285" t="s">
        <v>182</v>
      </c>
      <c r="B8" s="298"/>
      <c r="C8" s="298"/>
      <c r="D8" s="298"/>
      <c r="E8" s="203"/>
    </row>
    <row r="9" spans="1:5" s="2" customFormat="1" ht="13.5">
      <c r="A9" s="16"/>
      <c r="B9" s="16"/>
      <c r="C9" s="16"/>
      <c r="D9" s="17" t="s">
        <v>1067</v>
      </c>
      <c r="E9" s="16"/>
    </row>
    <row r="10" spans="1:4" ht="15">
      <c r="A10" s="299" t="s">
        <v>34</v>
      </c>
      <c r="B10" s="299" t="s">
        <v>221</v>
      </c>
      <c r="C10" s="299">
        <v>2017</v>
      </c>
      <c r="D10" s="302">
        <v>2018</v>
      </c>
    </row>
    <row r="11" spans="1:4" ht="15">
      <c r="A11" s="299"/>
      <c r="B11" s="299"/>
      <c r="C11" s="299"/>
      <c r="D11" s="303"/>
    </row>
    <row r="12" spans="1:4" ht="15">
      <c r="A12" s="5">
        <v>1</v>
      </c>
      <c r="B12" s="6" t="s">
        <v>262</v>
      </c>
      <c r="C12" s="7">
        <v>500</v>
      </c>
      <c r="D12" s="7">
        <v>500</v>
      </c>
    </row>
    <row r="13" spans="1:4" ht="15">
      <c r="A13" s="8">
        <v>2</v>
      </c>
      <c r="B13" s="10" t="s">
        <v>263</v>
      </c>
      <c r="C13" s="7">
        <v>500</v>
      </c>
      <c r="D13" s="7">
        <v>500</v>
      </c>
    </row>
    <row r="14" spans="1:4" ht="15">
      <c r="A14" s="8">
        <v>3</v>
      </c>
      <c r="B14" s="10" t="s">
        <v>265</v>
      </c>
      <c r="C14" s="7">
        <v>500</v>
      </c>
      <c r="D14" s="7">
        <v>500</v>
      </c>
    </row>
    <row r="15" spans="1:4" ht="15">
      <c r="A15" s="8">
        <v>4</v>
      </c>
      <c r="B15" s="10" t="s">
        <v>266</v>
      </c>
      <c r="C15" s="7">
        <v>500</v>
      </c>
      <c r="D15" s="7">
        <v>500</v>
      </c>
    </row>
    <row r="16" spans="1:4" ht="15">
      <c r="A16" s="8">
        <v>5</v>
      </c>
      <c r="B16" s="10" t="s">
        <v>267</v>
      </c>
      <c r="C16" s="7">
        <v>500</v>
      </c>
      <c r="D16" s="7">
        <v>500</v>
      </c>
    </row>
    <row r="17" spans="1:4" ht="15">
      <c r="A17" s="8">
        <v>6</v>
      </c>
      <c r="B17" s="10" t="s">
        <v>268</v>
      </c>
      <c r="C17" s="7">
        <v>500</v>
      </c>
      <c r="D17" s="7">
        <v>500</v>
      </c>
    </row>
    <row r="18" spans="1:4" ht="15">
      <c r="A18" s="8">
        <v>7</v>
      </c>
      <c r="B18" s="10" t="s">
        <v>269</v>
      </c>
      <c r="C18" s="7">
        <v>600</v>
      </c>
      <c r="D18" s="7">
        <v>600</v>
      </c>
    </row>
    <row r="19" spans="1:4" ht="15">
      <c r="A19" s="8">
        <v>8</v>
      </c>
      <c r="B19" s="10" t="s">
        <v>270</v>
      </c>
      <c r="C19" s="7">
        <v>500</v>
      </c>
      <c r="D19" s="7">
        <v>500</v>
      </c>
    </row>
    <row r="20" spans="1:4" ht="15">
      <c r="A20" s="8">
        <v>9</v>
      </c>
      <c r="B20" s="10" t="s">
        <v>271</v>
      </c>
      <c r="C20" s="7">
        <v>500</v>
      </c>
      <c r="D20" s="7">
        <v>500</v>
      </c>
    </row>
    <row r="21" spans="1:4" ht="15">
      <c r="A21" s="8">
        <v>10</v>
      </c>
      <c r="B21" s="10" t="s">
        <v>848</v>
      </c>
      <c r="C21" s="7">
        <v>500</v>
      </c>
      <c r="D21" s="7">
        <v>500</v>
      </c>
    </row>
    <row r="22" spans="1:4" ht="15">
      <c r="A22" s="8">
        <v>11</v>
      </c>
      <c r="B22" s="10" t="s">
        <v>272</v>
      </c>
      <c r="C22" s="7">
        <v>500</v>
      </c>
      <c r="D22" s="7">
        <v>500</v>
      </c>
    </row>
    <row r="23" spans="1:4" ht="15">
      <c r="A23" s="8">
        <v>12</v>
      </c>
      <c r="B23" s="10" t="s">
        <v>273</v>
      </c>
      <c r="C23" s="7">
        <v>500</v>
      </c>
      <c r="D23" s="7">
        <v>500</v>
      </c>
    </row>
    <row r="24" spans="1:4" ht="15">
      <c r="A24" s="8">
        <v>13</v>
      </c>
      <c r="B24" s="10" t="s">
        <v>274</v>
      </c>
      <c r="C24" s="7">
        <v>500</v>
      </c>
      <c r="D24" s="7">
        <v>500</v>
      </c>
    </row>
    <row r="25" spans="1:4" ht="15">
      <c r="A25" s="8">
        <v>14</v>
      </c>
      <c r="B25" s="9" t="s">
        <v>276</v>
      </c>
      <c r="C25" s="7">
        <v>500</v>
      </c>
      <c r="D25" s="7">
        <v>500</v>
      </c>
    </row>
    <row r="26" spans="1:4" ht="15">
      <c r="A26" s="8">
        <v>15</v>
      </c>
      <c r="B26" s="9" t="s">
        <v>277</v>
      </c>
      <c r="C26" s="7">
        <v>500</v>
      </c>
      <c r="D26" s="7">
        <v>500</v>
      </c>
    </row>
    <row r="27" spans="1:4" ht="15">
      <c r="A27" s="8">
        <v>16</v>
      </c>
      <c r="B27" s="9" t="s">
        <v>278</v>
      </c>
      <c r="C27" s="7">
        <v>500</v>
      </c>
      <c r="D27" s="7">
        <v>500</v>
      </c>
    </row>
    <row r="28" spans="1:4" ht="15.75">
      <c r="A28" s="8"/>
      <c r="B28" s="11" t="s">
        <v>859</v>
      </c>
      <c r="C28" s="12">
        <f>C27+C26+C25+C24+C23+C22+C21+C20+C19+C18+C17+C16+C15+C14+C13+C12</f>
        <v>8100</v>
      </c>
      <c r="D28" s="12">
        <f>D27+D26+D25+D24+D23+D22+D21+D20+D19+D18+D17+D16+D15+D14+D13+D12</f>
        <v>8100</v>
      </c>
    </row>
    <row r="31" spans="1:6" ht="15">
      <c r="A31" s="297" t="s">
        <v>1279</v>
      </c>
      <c r="B31" s="300"/>
      <c r="C31" s="300"/>
      <c r="D31" s="300"/>
      <c r="F31" s="19"/>
    </row>
  </sheetData>
  <sheetProtection/>
  <mergeCells count="11">
    <mergeCell ref="D10:D11"/>
    <mergeCell ref="A5:D5"/>
    <mergeCell ref="A1:D1"/>
    <mergeCell ref="A2:D2"/>
    <mergeCell ref="A3:D3"/>
    <mergeCell ref="A4:D4"/>
    <mergeCell ref="A31:D31"/>
    <mergeCell ref="A8:D8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zoomScalePageLayoutView="0" workbookViewId="0" topLeftCell="A16">
      <selection activeCell="B37" sqref="B37"/>
    </sheetView>
  </sheetViews>
  <sheetFormatPr defaultColWidth="9.125" defaultRowHeight="12.75"/>
  <cols>
    <col min="1" max="1" width="7.125" style="3" customWidth="1"/>
    <col min="2" max="2" width="70.00390625" style="4" customWidth="1"/>
    <col min="3" max="3" width="16.00390625" style="4" customWidth="1"/>
    <col min="4" max="4" width="12.125" style="4" customWidth="1"/>
    <col min="5" max="16384" width="9.125" style="4" customWidth="1"/>
  </cols>
  <sheetData>
    <row r="1" spans="1:3" s="2" customFormat="1" ht="13.5">
      <c r="A1" s="255" t="s">
        <v>974</v>
      </c>
      <c r="B1" s="255"/>
      <c r="C1" s="255"/>
    </row>
    <row r="2" spans="1:3" s="2" customFormat="1" ht="13.5">
      <c r="A2" s="255" t="s">
        <v>50</v>
      </c>
      <c r="B2" s="255"/>
      <c r="C2" s="255"/>
    </row>
    <row r="3" spans="1:3" s="2" customFormat="1" ht="13.5">
      <c r="A3" s="255" t="s">
        <v>51</v>
      </c>
      <c r="B3" s="255"/>
      <c r="C3" s="255"/>
    </row>
    <row r="4" spans="1:3" s="2" customFormat="1" ht="13.5">
      <c r="A4" s="255" t="s">
        <v>52</v>
      </c>
      <c r="B4" s="255"/>
      <c r="C4" s="255"/>
    </row>
    <row r="5" spans="1:3" s="2" customFormat="1" ht="13.5">
      <c r="A5" s="255" t="s">
        <v>466</v>
      </c>
      <c r="B5" s="255"/>
      <c r="C5" s="255"/>
    </row>
    <row r="6" ht="15">
      <c r="B6" s="4" t="s">
        <v>1260</v>
      </c>
    </row>
    <row r="8" spans="1:4" ht="52.5" customHeight="1">
      <c r="A8" s="285" t="s">
        <v>1263</v>
      </c>
      <c r="B8" s="304"/>
      <c r="C8" s="304"/>
      <c r="D8" s="15"/>
    </row>
    <row r="9" spans="1:4" ht="16.5" customHeight="1">
      <c r="A9" s="15"/>
      <c r="B9" s="15"/>
      <c r="C9" s="15"/>
      <c r="D9" s="15"/>
    </row>
    <row r="10" spans="1:3" ht="15">
      <c r="A10" s="299" t="s">
        <v>34</v>
      </c>
      <c r="B10" s="299" t="s">
        <v>221</v>
      </c>
      <c r="C10" s="299" t="s">
        <v>1082</v>
      </c>
    </row>
    <row r="11" spans="1:3" ht="15">
      <c r="A11" s="299"/>
      <c r="B11" s="299"/>
      <c r="C11" s="299"/>
    </row>
    <row r="12" spans="1:3" ht="15">
      <c r="A12" s="5">
        <v>1</v>
      </c>
      <c r="B12" s="6" t="s">
        <v>262</v>
      </c>
      <c r="C12" s="7">
        <v>196</v>
      </c>
    </row>
    <row r="13" spans="1:3" ht="15">
      <c r="A13" s="8">
        <v>2</v>
      </c>
      <c r="B13" s="10" t="s">
        <v>263</v>
      </c>
      <c r="C13" s="7">
        <v>328</v>
      </c>
    </row>
    <row r="14" spans="1:3" ht="15">
      <c r="A14" s="8">
        <v>3</v>
      </c>
      <c r="B14" s="10" t="s">
        <v>265</v>
      </c>
      <c r="C14" s="7">
        <v>125</v>
      </c>
    </row>
    <row r="15" spans="1:3" ht="15">
      <c r="A15" s="8">
        <v>4</v>
      </c>
      <c r="B15" s="10" t="s">
        <v>266</v>
      </c>
      <c r="C15" s="7">
        <v>237</v>
      </c>
    </row>
    <row r="16" spans="1:3" ht="15">
      <c r="A16" s="8">
        <v>5</v>
      </c>
      <c r="B16" s="10" t="s">
        <v>267</v>
      </c>
      <c r="C16" s="7">
        <v>577</v>
      </c>
    </row>
    <row r="17" spans="1:3" ht="15">
      <c r="A17" s="8">
        <v>6</v>
      </c>
      <c r="B17" s="10" t="s">
        <v>268</v>
      </c>
      <c r="C17" s="7">
        <v>255</v>
      </c>
    </row>
    <row r="18" spans="1:3" ht="15">
      <c r="A18" s="8">
        <v>7</v>
      </c>
      <c r="B18" s="10" t="s">
        <v>269</v>
      </c>
      <c r="C18" s="7">
        <v>960</v>
      </c>
    </row>
    <row r="19" spans="1:3" ht="15">
      <c r="A19" s="8">
        <v>8</v>
      </c>
      <c r="B19" s="10" t="s">
        <v>270</v>
      </c>
      <c r="C19" s="7">
        <v>122</v>
      </c>
    </row>
    <row r="20" spans="1:3" ht="15">
      <c r="A20" s="8">
        <v>9</v>
      </c>
      <c r="B20" s="10" t="s">
        <v>271</v>
      </c>
      <c r="C20" s="7">
        <v>238</v>
      </c>
    </row>
    <row r="21" spans="1:3" ht="15">
      <c r="A21" s="8">
        <v>10</v>
      </c>
      <c r="B21" s="10" t="s">
        <v>848</v>
      </c>
      <c r="C21" s="7">
        <v>527</v>
      </c>
    </row>
    <row r="22" spans="1:3" ht="15">
      <c r="A22" s="8">
        <v>11</v>
      </c>
      <c r="B22" s="10" t="s">
        <v>272</v>
      </c>
      <c r="C22" s="7">
        <v>206</v>
      </c>
    </row>
    <row r="23" spans="1:3" ht="15">
      <c r="A23" s="8">
        <v>12</v>
      </c>
      <c r="B23" s="10" t="s">
        <v>273</v>
      </c>
      <c r="C23" s="7">
        <v>304</v>
      </c>
    </row>
    <row r="24" spans="1:3" ht="15">
      <c r="A24" s="8">
        <v>13</v>
      </c>
      <c r="B24" s="10" t="s">
        <v>274</v>
      </c>
      <c r="C24" s="7">
        <v>298</v>
      </c>
    </row>
    <row r="25" spans="1:3" ht="15">
      <c r="A25" s="8">
        <v>14</v>
      </c>
      <c r="B25" s="9" t="s">
        <v>276</v>
      </c>
      <c r="C25" s="7">
        <v>321</v>
      </c>
    </row>
    <row r="26" spans="1:3" ht="15">
      <c r="A26" s="8">
        <v>15</v>
      </c>
      <c r="B26" s="9" t="s">
        <v>277</v>
      </c>
      <c r="C26" s="7">
        <v>118</v>
      </c>
    </row>
    <row r="27" spans="1:3" ht="15">
      <c r="A27" s="8">
        <v>16</v>
      </c>
      <c r="B27" s="9" t="s">
        <v>278</v>
      </c>
      <c r="C27" s="7">
        <v>95</v>
      </c>
    </row>
    <row r="28" spans="1:3" ht="15.75">
      <c r="A28" s="8"/>
      <c r="B28" s="11" t="s">
        <v>859</v>
      </c>
      <c r="C28" s="12">
        <f>C27+C26+C25+C24+C23+C22+C21+C20+C19+C18+C17+C16+C15+C14+C13+C12</f>
        <v>4907</v>
      </c>
    </row>
    <row r="31" spans="1:5" ht="15">
      <c r="A31" s="297" t="s">
        <v>1278</v>
      </c>
      <c r="B31" s="300"/>
      <c r="C31" s="300"/>
      <c r="E31" s="19"/>
    </row>
  </sheetData>
  <sheetProtection/>
  <mergeCells count="10">
    <mergeCell ref="A31:C31"/>
    <mergeCell ref="A5:C5"/>
    <mergeCell ref="A8:C8"/>
    <mergeCell ref="A1:C1"/>
    <mergeCell ref="A2:C2"/>
    <mergeCell ref="A3:C3"/>
    <mergeCell ref="A4:C4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B33" sqref="B33"/>
    </sheetView>
  </sheetViews>
  <sheetFormatPr defaultColWidth="9.125" defaultRowHeight="12.75"/>
  <cols>
    <col min="1" max="1" width="7.125" style="3" customWidth="1"/>
    <col min="2" max="2" width="52.375" style="4" customWidth="1"/>
    <col min="3" max="3" width="15.125" style="4" customWidth="1"/>
    <col min="4" max="4" width="16.00390625" style="4" customWidth="1"/>
    <col min="5" max="5" width="12.125" style="4" customWidth="1"/>
    <col min="6" max="16384" width="9.125" style="4" customWidth="1"/>
  </cols>
  <sheetData>
    <row r="1" spans="1:4" s="2" customFormat="1" ht="13.5">
      <c r="A1" s="255" t="s">
        <v>181</v>
      </c>
      <c r="B1" s="255"/>
      <c r="C1" s="255"/>
      <c r="D1" s="255"/>
    </row>
    <row r="2" spans="1:4" s="2" customFormat="1" ht="13.5">
      <c r="A2" s="255" t="s">
        <v>53</v>
      </c>
      <c r="B2" s="255"/>
      <c r="C2" s="255"/>
      <c r="D2" s="255"/>
    </row>
    <row r="3" spans="1:4" s="2" customFormat="1" ht="13.5">
      <c r="A3" s="255" t="s">
        <v>54</v>
      </c>
      <c r="B3" s="255"/>
      <c r="C3" s="255"/>
      <c r="D3" s="255"/>
    </row>
    <row r="4" spans="1:4" s="2" customFormat="1" ht="13.5">
      <c r="A4" s="255" t="s">
        <v>55</v>
      </c>
      <c r="B4" s="255"/>
      <c r="C4" s="255"/>
      <c r="D4" s="255"/>
    </row>
    <row r="5" spans="1:4" s="2" customFormat="1" ht="13.5">
      <c r="A5" s="255" t="s">
        <v>467</v>
      </c>
      <c r="B5" s="255"/>
      <c r="C5" s="255"/>
      <c r="D5" s="255"/>
    </row>
    <row r="6" ht="15">
      <c r="B6" s="4" t="s">
        <v>1248</v>
      </c>
    </row>
    <row r="8" spans="1:5" ht="62.25" customHeight="1">
      <c r="A8" s="285" t="s">
        <v>1262</v>
      </c>
      <c r="B8" s="285"/>
      <c r="C8" s="285"/>
      <c r="D8" s="285"/>
      <c r="E8" s="15"/>
    </row>
    <row r="9" spans="1:5" ht="9" customHeight="1">
      <c r="A9" s="15"/>
      <c r="B9" s="15"/>
      <c r="C9" s="15"/>
      <c r="D9" s="15"/>
      <c r="E9" s="15"/>
    </row>
    <row r="10" spans="1:4" ht="15" customHeight="1">
      <c r="A10" s="299" t="s">
        <v>34</v>
      </c>
      <c r="B10" s="299" t="s">
        <v>221</v>
      </c>
      <c r="C10" s="299" t="s">
        <v>1082</v>
      </c>
      <c r="D10" s="299"/>
    </row>
    <row r="11" spans="1:4" ht="15">
      <c r="A11" s="299"/>
      <c r="B11" s="299"/>
      <c r="C11" s="18">
        <v>2017</v>
      </c>
      <c r="D11" s="18">
        <v>2018</v>
      </c>
    </row>
    <row r="12" spans="1:4" ht="15">
      <c r="A12" s="5">
        <v>1</v>
      </c>
      <c r="B12" s="6" t="s">
        <v>262</v>
      </c>
      <c r="C12" s="18">
        <v>196</v>
      </c>
      <c r="D12" s="20">
        <v>196</v>
      </c>
    </row>
    <row r="13" spans="1:4" ht="15">
      <c r="A13" s="8">
        <v>2</v>
      </c>
      <c r="B13" s="10" t="s">
        <v>263</v>
      </c>
      <c r="C13" s="18">
        <v>328</v>
      </c>
      <c r="D13" s="20">
        <v>328</v>
      </c>
    </row>
    <row r="14" spans="1:4" ht="15">
      <c r="A14" s="8">
        <v>3</v>
      </c>
      <c r="B14" s="10" t="s">
        <v>265</v>
      </c>
      <c r="C14" s="18">
        <v>125</v>
      </c>
      <c r="D14" s="20">
        <v>125</v>
      </c>
    </row>
    <row r="15" spans="1:4" ht="15">
      <c r="A15" s="8">
        <v>4</v>
      </c>
      <c r="B15" s="10" t="s">
        <v>266</v>
      </c>
      <c r="C15" s="18">
        <v>237</v>
      </c>
      <c r="D15" s="20">
        <v>237</v>
      </c>
    </row>
    <row r="16" spans="1:4" ht="15">
      <c r="A16" s="8">
        <v>5</v>
      </c>
      <c r="B16" s="10" t="s">
        <v>267</v>
      </c>
      <c r="C16" s="18">
        <v>577</v>
      </c>
      <c r="D16" s="20">
        <v>577</v>
      </c>
    </row>
    <row r="17" spans="1:4" ht="15">
      <c r="A17" s="8">
        <v>6</v>
      </c>
      <c r="B17" s="10" t="s">
        <v>268</v>
      </c>
      <c r="C17" s="18">
        <v>255</v>
      </c>
      <c r="D17" s="20">
        <v>255</v>
      </c>
    </row>
    <row r="18" spans="1:4" ht="15">
      <c r="A18" s="8">
        <v>7</v>
      </c>
      <c r="B18" s="10" t="s">
        <v>269</v>
      </c>
      <c r="C18" s="18">
        <v>960</v>
      </c>
      <c r="D18" s="20">
        <v>960</v>
      </c>
    </row>
    <row r="19" spans="1:4" ht="15">
      <c r="A19" s="8">
        <v>8</v>
      </c>
      <c r="B19" s="10" t="s">
        <v>270</v>
      </c>
      <c r="C19" s="18">
        <v>122</v>
      </c>
      <c r="D19" s="20">
        <v>122</v>
      </c>
    </row>
    <row r="20" spans="1:4" ht="15">
      <c r="A20" s="8">
        <v>9</v>
      </c>
      <c r="B20" s="10" t="s">
        <v>271</v>
      </c>
      <c r="C20" s="18">
        <v>238</v>
      </c>
      <c r="D20" s="20">
        <v>238</v>
      </c>
    </row>
    <row r="21" spans="1:4" ht="15">
      <c r="A21" s="8">
        <v>10</v>
      </c>
      <c r="B21" s="10" t="s">
        <v>848</v>
      </c>
      <c r="C21" s="18">
        <v>527</v>
      </c>
      <c r="D21" s="20">
        <v>527</v>
      </c>
    </row>
    <row r="22" spans="1:4" ht="15">
      <c r="A22" s="8">
        <v>11</v>
      </c>
      <c r="B22" s="10" t="s">
        <v>272</v>
      </c>
      <c r="C22" s="18">
        <v>206</v>
      </c>
      <c r="D22" s="20">
        <v>206</v>
      </c>
    </row>
    <row r="23" spans="1:4" ht="15">
      <c r="A23" s="8">
        <v>12</v>
      </c>
      <c r="B23" s="10" t="s">
        <v>273</v>
      </c>
      <c r="C23" s="18">
        <v>304</v>
      </c>
      <c r="D23" s="20">
        <v>304</v>
      </c>
    </row>
    <row r="24" spans="1:4" ht="15">
      <c r="A24" s="8">
        <v>13</v>
      </c>
      <c r="B24" s="10" t="s">
        <v>274</v>
      </c>
      <c r="C24" s="18">
        <v>298</v>
      </c>
      <c r="D24" s="20">
        <v>298</v>
      </c>
    </row>
    <row r="25" spans="1:4" ht="15">
      <c r="A25" s="8">
        <v>14</v>
      </c>
      <c r="B25" s="9" t="s">
        <v>276</v>
      </c>
      <c r="C25" s="8">
        <v>321</v>
      </c>
      <c r="D25" s="20">
        <v>321</v>
      </c>
    </row>
    <row r="26" spans="1:4" ht="15">
      <c r="A26" s="8">
        <v>15</v>
      </c>
      <c r="B26" s="9" t="s">
        <v>277</v>
      </c>
      <c r="C26" s="8">
        <v>118</v>
      </c>
      <c r="D26" s="20">
        <v>118</v>
      </c>
    </row>
    <row r="27" spans="1:4" ht="15">
      <c r="A27" s="8">
        <v>16</v>
      </c>
      <c r="B27" s="9" t="s">
        <v>278</v>
      </c>
      <c r="C27" s="8">
        <v>95</v>
      </c>
      <c r="D27" s="20">
        <v>95</v>
      </c>
    </row>
    <row r="28" spans="1:4" ht="15.75">
      <c r="A28" s="8"/>
      <c r="B28" s="11" t="s">
        <v>859</v>
      </c>
      <c r="C28" s="12">
        <f>C27+C26+C25+C24+C23+C22+C21+C20+C19+C18+C17+C16+C15+C14+C13+C12</f>
        <v>4907</v>
      </c>
      <c r="D28" s="12">
        <f>D27+D26+D25+D24+D23+D22+D21+D20+D19+D18+D17+D16+D15+D14+D13+D12</f>
        <v>4907</v>
      </c>
    </row>
    <row r="31" spans="1:6" ht="15">
      <c r="A31" s="297" t="s">
        <v>1277</v>
      </c>
      <c r="B31" s="300"/>
      <c r="C31" s="300"/>
      <c r="D31" s="300"/>
      <c r="F31" s="19"/>
    </row>
  </sheetData>
  <sheetProtection/>
  <mergeCells count="10">
    <mergeCell ref="A1:D1"/>
    <mergeCell ref="A2:D2"/>
    <mergeCell ref="A3:D3"/>
    <mergeCell ref="A4:D4"/>
    <mergeCell ref="A31:D31"/>
    <mergeCell ref="C10:D10"/>
    <mergeCell ref="A5:D5"/>
    <mergeCell ref="A8:D8"/>
    <mergeCell ref="A10:A11"/>
    <mergeCell ref="B10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zoomScalePageLayoutView="0" workbookViewId="0" topLeftCell="A16">
      <selection activeCell="E35" sqref="E35"/>
    </sheetView>
  </sheetViews>
  <sheetFormatPr defaultColWidth="9.125" defaultRowHeight="12.75"/>
  <cols>
    <col min="1" max="1" width="4.50390625" style="3" customWidth="1"/>
    <col min="2" max="2" width="47.00390625" style="4" customWidth="1"/>
    <col min="3" max="3" width="10.375" style="4" customWidth="1"/>
    <col min="4" max="4" width="8.875" style="4" customWidth="1"/>
    <col min="5" max="5" width="9.50390625" style="4" customWidth="1"/>
    <col min="6" max="6" width="10.625" style="4" customWidth="1"/>
    <col min="7" max="7" width="8.25390625" style="4" customWidth="1"/>
    <col min="8" max="8" width="8.375" style="4" customWidth="1"/>
    <col min="9" max="9" width="6.375" style="4" customWidth="1"/>
    <col min="10" max="10" width="5.625" style="3" customWidth="1"/>
    <col min="11" max="11" width="6.875" style="4" customWidth="1"/>
    <col min="12" max="12" width="6.00390625" style="4" customWidth="1"/>
    <col min="13" max="13" width="6.375" style="4" customWidth="1"/>
    <col min="14" max="16384" width="9.125" style="4" customWidth="1"/>
  </cols>
  <sheetData>
    <row r="1" spans="1:13" s="2" customFormat="1" ht="13.5">
      <c r="A1" s="255" t="s">
        <v>179</v>
      </c>
      <c r="B1" s="255"/>
      <c r="C1" s="255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s="2" customFormat="1" ht="13.5">
      <c r="A2" s="255" t="s">
        <v>176</v>
      </c>
      <c r="B2" s="255"/>
      <c r="C2" s="255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s="2" customFormat="1" ht="13.5">
      <c r="A3" s="255" t="s">
        <v>177</v>
      </c>
      <c r="B3" s="255"/>
      <c r="C3" s="255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s="2" customFormat="1" ht="13.5">
      <c r="A4" s="255" t="s">
        <v>178</v>
      </c>
      <c r="B4" s="255"/>
      <c r="C4" s="255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s="2" customFormat="1" ht="13.5">
      <c r="A5" s="255" t="s">
        <v>180</v>
      </c>
      <c r="B5" s="255"/>
      <c r="C5" s="255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6" spans="1:13" s="2" customFormat="1" ht="13.5">
      <c r="A6" s="233"/>
      <c r="B6" s="233"/>
      <c r="C6" s="233"/>
      <c r="D6" s="1"/>
      <c r="E6" s="1"/>
      <c r="F6" s="1"/>
      <c r="G6" s="1"/>
      <c r="H6" s="306" t="s">
        <v>1249</v>
      </c>
      <c r="I6" s="306"/>
      <c r="J6" s="306"/>
      <c r="K6" s="306"/>
      <c r="L6" s="306"/>
      <c r="M6" s="306"/>
    </row>
    <row r="8" spans="1:13" ht="39" customHeight="1">
      <c r="A8" s="310" t="s">
        <v>1264</v>
      </c>
      <c r="B8" s="310"/>
      <c r="C8" s="310"/>
      <c r="D8" s="273"/>
      <c r="E8" s="273"/>
      <c r="F8" s="273"/>
      <c r="G8" s="273"/>
      <c r="H8" s="273"/>
      <c r="I8" s="273"/>
      <c r="J8" s="273"/>
      <c r="K8" s="273"/>
      <c r="L8" s="273"/>
      <c r="M8" s="273"/>
    </row>
    <row r="9" spans="1:4" ht="15.75" customHeight="1">
      <c r="A9" s="207"/>
      <c r="B9" s="207"/>
      <c r="C9" s="207"/>
      <c r="D9" s="15"/>
    </row>
    <row r="10" spans="1:13" ht="15">
      <c r="A10" s="299" t="s">
        <v>34</v>
      </c>
      <c r="B10" s="299" t="s">
        <v>221</v>
      </c>
      <c r="C10" s="299" t="s">
        <v>1082</v>
      </c>
      <c r="D10" s="307" t="s">
        <v>494</v>
      </c>
      <c r="E10" s="308"/>
      <c r="F10" s="308"/>
      <c r="G10" s="308"/>
      <c r="H10" s="308"/>
      <c r="I10" s="308"/>
      <c r="J10" s="308"/>
      <c r="K10" s="308"/>
      <c r="L10" s="308"/>
      <c r="M10" s="309"/>
    </row>
    <row r="11" spans="1:13" ht="73.5" customHeight="1">
      <c r="A11" s="299"/>
      <c r="B11" s="299"/>
      <c r="C11" s="299"/>
      <c r="D11" s="208" t="s">
        <v>485</v>
      </c>
      <c r="E11" s="208" t="s">
        <v>484</v>
      </c>
      <c r="F11" s="208" t="s">
        <v>486</v>
      </c>
      <c r="G11" s="208" t="s">
        <v>487</v>
      </c>
      <c r="H11" s="208" t="s">
        <v>488</v>
      </c>
      <c r="I11" s="208" t="s">
        <v>489</v>
      </c>
      <c r="J11" s="208" t="s">
        <v>490</v>
      </c>
      <c r="K11" s="208" t="s">
        <v>491</v>
      </c>
      <c r="L11" s="208" t="s">
        <v>492</v>
      </c>
      <c r="M11" s="208" t="s">
        <v>493</v>
      </c>
    </row>
    <row r="12" spans="1:13" ht="15">
      <c r="A12" s="5">
        <v>1</v>
      </c>
      <c r="B12" s="6" t="s">
        <v>262</v>
      </c>
      <c r="C12" s="7">
        <v>248</v>
      </c>
      <c r="D12" s="204"/>
      <c r="E12" s="204"/>
      <c r="F12" s="204">
        <v>150</v>
      </c>
      <c r="G12" s="8"/>
      <c r="H12" s="8"/>
      <c r="I12" s="8"/>
      <c r="J12" s="8"/>
      <c r="K12" s="8"/>
      <c r="L12" s="8"/>
      <c r="M12" s="204">
        <v>98</v>
      </c>
    </row>
    <row r="13" spans="1:13" ht="29.25" customHeight="1">
      <c r="A13" s="8">
        <v>2</v>
      </c>
      <c r="B13" s="10" t="s">
        <v>263</v>
      </c>
      <c r="C13" s="7">
        <v>120</v>
      </c>
      <c r="D13" s="204"/>
      <c r="E13" s="204"/>
      <c r="F13" s="8"/>
      <c r="G13" s="8"/>
      <c r="H13" s="8"/>
      <c r="I13" s="8"/>
      <c r="J13" s="8"/>
      <c r="K13" s="204">
        <v>120</v>
      </c>
      <c r="L13" s="8"/>
      <c r="M13" s="9"/>
    </row>
    <row r="14" spans="1:13" ht="15">
      <c r="A14" s="8">
        <v>3</v>
      </c>
      <c r="B14" s="10" t="s">
        <v>265</v>
      </c>
      <c r="C14" s="7">
        <v>80</v>
      </c>
      <c r="D14" s="204"/>
      <c r="E14" s="204"/>
      <c r="F14" s="204">
        <v>80</v>
      </c>
      <c r="G14" s="8"/>
      <c r="H14" s="8"/>
      <c r="I14" s="8"/>
      <c r="J14" s="8"/>
      <c r="K14" s="8"/>
      <c r="L14" s="8"/>
      <c r="M14" s="9"/>
    </row>
    <row r="15" spans="1:13" ht="15">
      <c r="A15" s="8">
        <v>4</v>
      </c>
      <c r="B15" s="10" t="s">
        <v>266</v>
      </c>
      <c r="C15" s="7">
        <v>300</v>
      </c>
      <c r="D15" s="204"/>
      <c r="E15" s="204"/>
      <c r="F15" s="211">
        <v>300</v>
      </c>
      <c r="G15" s="8"/>
      <c r="H15" s="8"/>
      <c r="I15" s="8"/>
      <c r="J15" s="8"/>
      <c r="K15" s="8"/>
      <c r="L15" s="8"/>
      <c r="M15" s="9"/>
    </row>
    <row r="16" spans="1:13" ht="15">
      <c r="A16" s="8">
        <v>5</v>
      </c>
      <c r="B16" s="10" t="s">
        <v>267</v>
      </c>
      <c r="C16" s="7">
        <v>0</v>
      </c>
      <c r="D16" s="204"/>
      <c r="E16" s="204"/>
      <c r="F16" s="8"/>
      <c r="G16" s="8"/>
      <c r="H16" s="8"/>
      <c r="I16" s="8"/>
      <c r="J16" s="8"/>
      <c r="K16" s="8"/>
      <c r="L16" s="8"/>
      <c r="M16" s="9"/>
    </row>
    <row r="17" spans="1:13" ht="15">
      <c r="A17" s="8">
        <v>6</v>
      </c>
      <c r="B17" s="10" t="s">
        <v>268</v>
      </c>
      <c r="C17" s="7">
        <v>222</v>
      </c>
      <c r="D17" s="204"/>
      <c r="E17" s="204"/>
      <c r="F17" s="8"/>
      <c r="G17" s="8"/>
      <c r="H17" s="8"/>
      <c r="I17" s="8">
        <v>150</v>
      </c>
      <c r="J17" s="8"/>
      <c r="K17" s="8"/>
      <c r="L17" s="8"/>
      <c r="M17" s="204">
        <v>72</v>
      </c>
    </row>
    <row r="18" spans="1:13" ht="15">
      <c r="A18" s="8">
        <v>7</v>
      </c>
      <c r="B18" s="10" t="s">
        <v>270</v>
      </c>
      <c r="C18" s="7">
        <v>200</v>
      </c>
      <c r="D18" s="204"/>
      <c r="E18" s="204"/>
      <c r="F18" s="8"/>
      <c r="G18" s="8"/>
      <c r="H18" s="8"/>
      <c r="I18" s="8"/>
      <c r="J18" s="8"/>
      <c r="K18" s="8"/>
      <c r="L18" s="8"/>
      <c r="M18" s="204">
        <v>200</v>
      </c>
    </row>
    <row r="19" spans="1:13" ht="15">
      <c r="A19" s="8">
        <v>8</v>
      </c>
      <c r="B19" s="10" t="s">
        <v>271</v>
      </c>
      <c r="C19" s="7">
        <v>248</v>
      </c>
      <c r="D19" s="210"/>
      <c r="E19" s="210"/>
      <c r="F19" s="204">
        <v>160</v>
      </c>
      <c r="G19" s="210"/>
      <c r="H19" s="204">
        <v>48</v>
      </c>
      <c r="I19" s="210"/>
      <c r="J19" s="210"/>
      <c r="K19" s="210"/>
      <c r="L19" s="204">
        <v>40</v>
      </c>
      <c r="M19" s="9"/>
    </row>
    <row r="20" spans="1:13" ht="15">
      <c r="A20" s="8">
        <v>9</v>
      </c>
      <c r="B20" s="10" t="s">
        <v>848</v>
      </c>
      <c r="C20" s="7">
        <v>300</v>
      </c>
      <c r="D20" s="204"/>
      <c r="E20" s="204"/>
      <c r="F20" s="204">
        <v>300</v>
      </c>
      <c r="G20" s="8"/>
      <c r="H20" s="8"/>
      <c r="I20" s="8"/>
      <c r="J20" s="8"/>
      <c r="K20" s="8"/>
      <c r="L20" s="8"/>
      <c r="M20" s="9"/>
    </row>
    <row r="21" spans="1:13" ht="15">
      <c r="A21" s="8">
        <v>10</v>
      </c>
      <c r="B21" s="10" t="s">
        <v>272</v>
      </c>
      <c r="C21" s="7">
        <v>181</v>
      </c>
      <c r="D21" s="204"/>
      <c r="E21" s="204"/>
      <c r="F21" s="8"/>
      <c r="G21" s="8"/>
      <c r="H21" s="204">
        <v>61</v>
      </c>
      <c r="I21" s="204"/>
      <c r="J21" s="204"/>
      <c r="K21" s="204">
        <v>120</v>
      </c>
      <c r="L21" s="8"/>
      <c r="M21" s="9"/>
    </row>
    <row r="22" spans="1:13" ht="15">
      <c r="A22" s="8">
        <v>11</v>
      </c>
      <c r="B22" s="10" t="s">
        <v>273</v>
      </c>
      <c r="C22" s="7">
        <v>250</v>
      </c>
      <c r="D22" s="204">
        <v>100</v>
      </c>
      <c r="E22" s="204"/>
      <c r="F22" s="204">
        <v>150</v>
      </c>
      <c r="G22" s="8"/>
      <c r="H22" s="8"/>
      <c r="I22" s="8"/>
      <c r="J22" s="8"/>
      <c r="K22" s="8"/>
      <c r="L22" s="8"/>
      <c r="M22" s="9"/>
    </row>
    <row r="23" spans="1:13" ht="15">
      <c r="A23" s="8">
        <v>12</v>
      </c>
      <c r="B23" s="10" t="s">
        <v>274</v>
      </c>
      <c r="C23" s="7">
        <v>160</v>
      </c>
      <c r="D23" s="204"/>
      <c r="E23" s="204"/>
      <c r="F23" s="8">
        <v>60</v>
      </c>
      <c r="G23" s="8"/>
      <c r="H23" s="8"/>
      <c r="I23" s="8"/>
      <c r="J23" s="8"/>
      <c r="K23" s="8">
        <v>100</v>
      </c>
      <c r="L23" s="8"/>
      <c r="M23" s="9"/>
    </row>
    <row r="24" spans="1:13" ht="15">
      <c r="A24" s="8">
        <v>13</v>
      </c>
      <c r="B24" s="9" t="s">
        <v>276</v>
      </c>
      <c r="C24" s="7">
        <v>80</v>
      </c>
      <c r="D24" s="204"/>
      <c r="E24" s="204"/>
      <c r="F24" s="8"/>
      <c r="G24" s="8"/>
      <c r="H24" s="8"/>
      <c r="I24" s="8"/>
      <c r="J24" s="204">
        <v>80</v>
      </c>
      <c r="K24" s="8"/>
      <c r="L24" s="8"/>
      <c r="M24" s="9"/>
    </row>
    <row r="25" spans="1:13" ht="15">
      <c r="A25" s="8">
        <v>14</v>
      </c>
      <c r="B25" s="9" t="s">
        <v>277</v>
      </c>
      <c r="C25" s="7">
        <v>95</v>
      </c>
      <c r="D25" s="204"/>
      <c r="E25" s="204"/>
      <c r="F25" s="8"/>
      <c r="G25" s="8"/>
      <c r="H25" s="8"/>
      <c r="I25" s="204">
        <v>95</v>
      </c>
      <c r="J25" s="8"/>
      <c r="K25" s="8"/>
      <c r="L25" s="8"/>
      <c r="M25" s="9"/>
    </row>
    <row r="26" spans="1:13" ht="15">
      <c r="A26" s="8">
        <v>15</v>
      </c>
      <c r="B26" s="9" t="s">
        <v>278</v>
      </c>
      <c r="C26" s="7">
        <f>D26+E26+F26+G26+H26</f>
        <v>118</v>
      </c>
      <c r="D26" s="204"/>
      <c r="E26" s="204"/>
      <c r="F26" s="8"/>
      <c r="G26" s="204">
        <v>80</v>
      </c>
      <c r="H26" s="204">
        <v>38</v>
      </c>
      <c r="I26" s="8"/>
      <c r="J26" s="8"/>
      <c r="K26" s="8"/>
      <c r="L26" s="8"/>
      <c r="M26" s="9"/>
    </row>
    <row r="27" spans="1:13" ht="15">
      <c r="A27" s="8">
        <v>16</v>
      </c>
      <c r="B27" s="9" t="s">
        <v>422</v>
      </c>
      <c r="C27" s="7">
        <f>D27+E27+F27+G27+H27</f>
        <v>33100</v>
      </c>
      <c r="D27" s="204">
        <v>24000</v>
      </c>
      <c r="E27" s="204">
        <v>1900</v>
      </c>
      <c r="F27" s="204">
        <v>6200</v>
      </c>
      <c r="G27" s="204">
        <v>1000</v>
      </c>
      <c r="H27" s="8"/>
      <c r="I27" s="8"/>
      <c r="J27" s="8"/>
      <c r="K27" s="8"/>
      <c r="L27" s="8"/>
      <c r="M27" s="9"/>
    </row>
    <row r="28" spans="1:13" ht="15.75">
      <c r="A28" s="8"/>
      <c r="B28" s="11" t="s">
        <v>859</v>
      </c>
      <c r="C28" s="12">
        <f>C26+C25+C24+C23+C22+C21+C20+C19+C18+C17+C16+C15+C14+C13+C12+C27</f>
        <v>35702</v>
      </c>
      <c r="D28" s="12">
        <f aca="true" t="shared" si="0" ref="D28:M28">D26+D25+D24+D23+D22+D21+D20+D19+D18+D17+D16+D15+D14+D13+D12+D27</f>
        <v>24100</v>
      </c>
      <c r="E28" s="12">
        <f t="shared" si="0"/>
        <v>1900</v>
      </c>
      <c r="F28" s="12">
        <f t="shared" si="0"/>
        <v>7400</v>
      </c>
      <c r="G28" s="12">
        <f t="shared" si="0"/>
        <v>1080</v>
      </c>
      <c r="H28" s="12">
        <f t="shared" si="0"/>
        <v>147</v>
      </c>
      <c r="I28" s="12">
        <f t="shared" si="0"/>
        <v>245</v>
      </c>
      <c r="J28" s="12">
        <f t="shared" si="0"/>
        <v>80</v>
      </c>
      <c r="K28" s="12">
        <f t="shared" si="0"/>
        <v>340</v>
      </c>
      <c r="L28" s="12">
        <f t="shared" si="0"/>
        <v>40</v>
      </c>
      <c r="M28" s="12">
        <f t="shared" si="0"/>
        <v>370</v>
      </c>
    </row>
    <row r="30" spans="1:7" ht="15">
      <c r="A30" s="294" t="s">
        <v>1276</v>
      </c>
      <c r="B30" s="305"/>
      <c r="D30" s="209"/>
      <c r="G30" s="4" t="s">
        <v>175</v>
      </c>
    </row>
  </sheetData>
  <sheetProtection/>
  <mergeCells count="12">
    <mergeCell ref="B10:B11"/>
    <mergeCell ref="C10:C11"/>
    <mergeCell ref="A30:B30"/>
    <mergeCell ref="A1:M1"/>
    <mergeCell ref="A2:M2"/>
    <mergeCell ref="A3:M3"/>
    <mergeCell ref="A4:M4"/>
    <mergeCell ref="A5:M5"/>
    <mergeCell ref="H6:M6"/>
    <mergeCell ref="D10:M10"/>
    <mergeCell ref="A8:M8"/>
    <mergeCell ref="A10:A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72"/>
  <sheetViews>
    <sheetView zoomScalePageLayoutView="0" workbookViewId="0" topLeftCell="A61">
      <selection activeCell="C69" sqref="C69"/>
    </sheetView>
  </sheetViews>
  <sheetFormatPr defaultColWidth="9.125" defaultRowHeight="12.75"/>
  <cols>
    <col min="1" max="1" width="10.625" style="157" customWidth="1"/>
    <col min="2" max="2" width="26.50390625" style="173" customWidth="1"/>
    <col min="3" max="3" width="80.625" style="156" customWidth="1"/>
    <col min="4" max="4" width="9.125" style="156" customWidth="1"/>
    <col min="5" max="5" width="28.125" style="156" customWidth="1"/>
    <col min="6" max="6" width="112.375" style="156" customWidth="1"/>
    <col min="7" max="16384" width="9.125" style="156" customWidth="1"/>
  </cols>
  <sheetData>
    <row r="1" spans="1:3" ht="15">
      <c r="A1" s="246" t="s">
        <v>827</v>
      </c>
      <c r="B1" s="246"/>
      <c r="C1" s="246"/>
    </row>
    <row r="2" spans="1:3" ht="15">
      <c r="A2" s="246" t="s">
        <v>823</v>
      </c>
      <c r="B2" s="246"/>
      <c r="C2" s="246"/>
    </row>
    <row r="3" spans="1:3" ht="15">
      <c r="A3" s="246" t="s">
        <v>825</v>
      </c>
      <c r="B3" s="246"/>
      <c r="C3" s="246"/>
    </row>
    <row r="4" spans="1:3" ht="15">
      <c r="A4" s="246" t="s">
        <v>826</v>
      </c>
      <c r="B4" s="246"/>
      <c r="C4" s="246"/>
    </row>
    <row r="5" spans="1:3" ht="15">
      <c r="A5" s="246" t="s">
        <v>447</v>
      </c>
      <c r="B5" s="246"/>
      <c r="C5" s="246"/>
    </row>
    <row r="6" ht="15">
      <c r="C6" s="226" t="s">
        <v>1253</v>
      </c>
    </row>
    <row r="7" ht="15">
      <c r="C7" s="226"/>
    </row>
    <row r="8" spans="1:3" ht="36" customHeight="1">
      <c r="A8" s="250" t="s">
        <v>1172</v>
      </c>
      <c r="B8" s="251"/>
      <c r="C8" s="251"/>
    </row>
    <row r="9" spans="2:3" ht="15">
      <c r="B9" s="158"/>
      <c r="C9" s="159"/>
    </row>
    <row r="10" spans="1:3" ht="15">
      <c r="A10" s="252" t="s">
        <v>139</v>
      </c>
      <c r="B10" s="252"/>
      <c r="C10" s="253" t="s">
        <v>29</v>
      </c>
    </row>
    <row r="11" spans="1:3" ht="78">
      <c r="A11" s="160" t="s">
        <v>1049</v>
      </c>
      <c r="B11" s="161" t="s">
        <v>549</v>
      </c>
      <c r="C11" s="254"/>
    </row>
    <row r="12" spans="1:3" ht="15">
      <c r="A12" s="123">
        <v>1</v>
      </c>
      <c r="B12" s="161">
        <v>2</v>
      </c>
      <c r="C12" s="123">
        <v>3</v>
      </c>
    </row>
    <row r="13" spans="1:3" ht="30.75">
      <c r="A13" s="163">
        <v>706</v>
      </c>
      <c r="B13" s="164"/>
      <c r="C13" s="164" t="s">
        <v>115</v>
      </c>
    </row>
    <row r="14" spans="1:3" ht="30.75">
      <c r="A14" s="123">
        <v>706</v>
      </c>
      <c r="B14" s="165" t="s">
        <v>566</v>
      </c>
      <c r="C14" s="166" t="s">
        <v>1051</v>
      </c>
    </row>
    <row r="15" spans="1:3" ht="78">
      <c r="A15" s="123">
        <v>706</v>
      </c>
      <c r="B15" s="165" t="s">
        <v>35</v>
      </c>
      <c r="C15" s="121" t="s">
        <v>495</v>
      </c>
    </row>
    <row r="16" spans="1:3" ht="30.75">
      <c r="A16" s="123">
        <v>706</v>
      </c>
      <c r="B16" s="165" t="s">
        <v>778</v>
      </c>
      <c r="C16" s="166" t="s">
        <v>1110</v>
      </c>
    </row>
    <row r="17" spans="1:3" ht="62.25">
      <c r="A17" s="162">
        <v>706</v>
      </c>
      <c r="B17" s="118" t="s">
        <v>141</v>
      </c>
      <c r="C17" s="167" t="s">
        <v>967</v>
      </c>
    </row>
    <row r="18" spans="1:3" ht="46.5">
      <c r="A18" s="123">
        <v>706</v>
      </c>
      <c r="B18" s="161" t="s">
        <v>1054</v>
      </c>
      <c r="C18" s="121" t="s">
        <v>876</v>
      </c>
    </row>
    <row r="19" spans="1:3" ht="30.75">
      <c r="A19" s="123">
        <v>706</v>
      </c>
      <c r="B19" s="161" t="s">
        <v>1055</v>
      </c>
      <c r="C19" s="121" t="s">
        <v>1056</v>
      </c>
    </row>
    <row r="20" spans="1:3" ht="30.75">
      <c r="A20" s="123">
        <v>706</v>
      </c>
      <c r="B20" s="161" t="s">
        <v>1057</v>
      </c>
      <c r="C20" s="121" t="s">
        <v>1058</v>
      </c>
    </row>
    <row r="21" spans="1:3" ht="15">
      <c r="A21" s="123">
        <v>706</v>
      </c>
      <c r="B21" s="161" t="s">
        <v>1059</v>
      </c>
      <c r="C21" s="121" t="s">
        <v>877</v>
      </c>
    </row>
    <row r="22" spans="1:3" ht="62.25">
      <c r="A22" s="123">
        <v>706</v>
      </c>
      <c r="B22" s="161" t="s">
        <v>1060</v>
      </c>
      <c r="C22" s="121" t="s">
        <v>874</v>
      </c>
    </row>
    <row r="23" spans="1:3" ht="46.5">
      <c r="A23" s="123">
        <v>706</v>
      </c>
      <c r="B23" s="161" t="s">
        <v>875</v>
      </c>
      <c r="C23" s="121" t="s">
        <v>779</v>
      </c>
    </row>
    <row r="24" spans="1:3" ht="46.5">
      <c r="A24" s="123">
        <v>706</v>
      </c>
      <c r="B24" s="161" t="s">
        <v>1111</v>
      </c>
      <c r="C24" s="121" t="s">
        <v>816</v>
      </c>
    </row>
    <row r="25" spans="1:3" ht="62.25">
      <c r="A25" s="123">
        <v>706</v>
      </c>
      <c r="B25" s="165" t="s">
        <v>780</v>
      </c>
      <c r="C25" s="166" t="s">
        <v>878</v>
      </c>
    </row>
    <row r="26" spans="1:3" ht="46.5">
      <c r="A26" s="123">
        <v>706</v>
      </c>
      <c r="B26" s="161" t="s">
        <v>560</v>
      </c>
      <c r="C26" s="121" t="s">
        <v>561</v>
      </c>
    </row>
    <row r="27" spans="1:3" ht="30.75">
      <c r="A27" s="123">
        <v>706</v>
      </c>
      <c r="B27" s="165" t="s">
        <v>1126</v>
      </c>
      <c r="C27" s="166" t="s">
        <v>565</v>
      </c>
    </row>
    <row r="28" spans="1:3" ht="15">
      <c r="A28" s="123">
        <v>706</v>
      </c>
      <c r="B28" s="165" t="s">
        <v>130</v>
      </c>
      <c r="C28" s="166" t="s">
        <v>781</v>
      </c>
    </row>
    <row r="29" spans="1:3" ht="31.5" customHeight="1">
      <c r="A29" s="123">
        <v>706</v>
      </c>
      <c r="B29" s="165" t="s">
        <v>298</v>
      </c>
      <c r="C29" s="166" t="s">
        <v>299</v>
      </c>
    </row>
    <row r="30" spans="1:3" s="168" customFormat="1" ht="16.5" customHeight="1">
      <c r="A30" s="123">
        <v>706</v>
      </c>
      <c r="B30" s="161" t="s">
        <v>496</v>
      </c>
      <c r="C30" s="118" t="s">
        <v>497</v>
      </c>
    </row>
    <row r="31" spans="1:3" ht="15">
      <c r="A31" s="123">
        <v>706</v>
      </c>
      <c r="B31" s="161" t="s">
        <v>1170</v>
      </c>
      <c r="C31" s="161" t="s">
        <v>867</v>
      </c>
    </row>
    <row r="32" spans="1:3" ht="30.75">
      <c r="A32" s="169">
        <v>792</v>
      </c>
      <c r="B32" s="164"/>
      <c r="C32" s="164" t="s">
        <v>554</v>
      </c>
    </row>
    <row r="33" spans="1:3" ht="30.75">
      <c r="A33" s="123">
        <v>792</v>
      </c>
      <c r="B33" s="165" t="s">
        <v>868</v>
      </c>
      <c r="C33" s="170" t="s">
        <v>869</v>
      </c>
    </row>
    <row r="34" spans="1:3" ht="15">
      <c r="A34" s="123">
        <v>792</v>
      </c>
      <c r="B34" s="161" t="s">
        <v>1059</v>
      </c>
      <c r="C34" s="170" t="s">
        <v>877</v>
      </c>
    </row>
    <row r="35" spans="1:3" ht="62.25">
      <c r="A35" s="123">
        <v>792</v>
      </c>
      <c r="B35" s="161" t="s">
        <v>1060</v>
      </c>
      <c r="C35" s="170" t="s">
        <v>874</v>
      </c>
    </row>
    <row r="36" spans="1:3" ht="46.5">
      <c r="A36" s="123">
        <v>792</v>
      </c>
      <c r="B36" s="161" t="s">
        <v>875</v>
      </c>
      <c r="C36" s="171" t="s">
        <v>779</v>
      </c>
    </row>
    <row r="37" spans="1:3" ht="46.5">
      <c r="A37" s="123">
        <v>792</v>
      </c>
      <c r="B37" s="161" t="s">
        <v>1111</v>
      </c>
      <c r="C37" s="172" t="s">
        <v>816</v>
      </c>
    </row>
    <row r="38" spans="1:3" ht="30.75">
      <c r="A38" s="123">
        <v>792</v>
      </c>
      <c r="B38" s="165" t="s">
        <v>1126</v>
      </c>
      <c r="C38" s="172" t="s">
        <v>565</v>
      </c>
    </row>
    <row r="39" spans="1:3" ht="15">
      <c r="A39" s="123">
        <v>792</v>
      </c>
      <c r="B39" s="165" t="s">
        <v>130</v>
      </c>
      <c r="C39" s="172" t="s">
        <v>968</v>
      </c>
    </row>
    <row r="40" spans="1:3" ht="15">
      <c r="A40" s="123">
        <v>792</v>
      </c>
      <c r="B40" s="165" t="s">
        <v>298</v>
      </c>
      <c r="C40" s="172" t="s">
        <v>299</v>
      </c>
    </row>
    <row r="41" spans="1:3" ht="15">
      <c r="A41" s="123">
        <v>792</v>
      </c>
      <c r="B41" s="161" t="s">
        <v>148</v>
      </c>
      <c r="C41" s="161" t="s">
        <v>867</v>
      </c>
    </row>
    <row r="42" spans="1:3" ht="78">
      <c r="A42" s="169"/>
      <c r="B42" s="164"/>
      <c r="C42" s="164" t="s">
        <v>498</v>
      </c>
    </row>
    <row r="43" spans="1:3" ht="46.5">
      <c r="A43" s="123"/>
      <c r="B43" s="161" t="s">
        <v>866</v>
      </c>
      <c r="C43" s="121" t="s">
        <v>1105</v>
      </c>
    </row>
    <row r="44" spans="1:3" ht="30.75">
      <c r="A44" s="123"/>
      <c r="B44" s="165" t="s">
        <v>283</v>
      </c>
      <c r="C44" s="166" t="s">
        <v>285</v>
      </c>
    </row>
    <row r="45" spans="1:3" ht="62.25">
      <c r="A45" s="123"/>
      <c r="B45" s="165" t="s">
        <v>141</v>
      </c>
      <c r="C45" s="166" t="s">
        <v>219</v>
      </c>
    </row>
    <row r="46" spans="1:3" ht="46.5">
      <c r="A46" s="123"/>
      <c r="B46" s="161" t="s">
        <v>499</v>
      </c>
      <c r="C46" s="121" t="s">
        <v>879</v>
      </c>
    </row>
    <row r="47" spans="1:3" ht="30.75">
      <c r="A47" s="123"/>
      <c r="B47" s="161" t="s">
        <v>500</v>
      </c>
      <c r="C47" s="121" t="s">
        <v>880</v>
      </c>
    </row>
    <row r="48" spans="1:3" ht="30.75">
      <c r="A48" s="123"/>
      <c r="B48" s="161" t="s">
        <v>1055</v>
      </c>
      <c r="C48" s="121" t="s">
        <v>1056</v>
      </c>
    </row>
    <row r="49" spans="1:3" ht="30.75">
      <c r="A49" s="123"/>
      <c r="B49" s="161" t="s">
        <v>1057</v>
      </c>
      <c r="C49" s="121" t="s">
        <v>1058</v>
      </c>
    </row>
    <row r="50" spans="1:3" ht="15">
      <c r="A50" s="123"/>
      <c r="B50" s="161" t="s">
        <v>1059</v>
      </c>
      <c r="C50" s="121" t="s">
        <v>877</v>
      </c>
    </row>
    <row r="51" spans="1:3" ht="30.75">
      <c r="A51" s="123"/>
      <c r="B51" s="165" t="s">
        <v>116</v>
      </c>
      <c r="C51" s="166" t="s">
        <v>861</v>
      </c>
    </row>
    <row r="52" spans="1:3" ht="46.5">
      <c r="A52" s="123"/>
      <c r="B52" s="165" t="s">
        <v>142</v>
      </c>
      <c r="C52" s="166" t="s">
        <v>146</v>
      </c>
    </row>
    <row r="53" spans="1:3" ht="46.5">
      <c r="A53" s="123"/>
      <c r="B53" s="165" t="s">
        <v>143</v>
      </c>
      <c r="C53" s="166" t="s">
        <v>145</v>
      </c>
    </row>
    <row r="54" spans="1:3" ht="30.75">
      <c r="A54" s="123"/>
      <c r="B54" s="165" t="s">
        <v>286</v>
      </c>
      <c r="C54" s="166" t="s">
        <v>870</v>
      </c>
    </row>
    <row r="55" spans="1:3" ht="30.75">
      <c r="A55" s="123"/>
      <c r="B55" s="165" t="s">
        <v>147</v>
      </c>
      <c r="C55" s="166" t="s">
        <v>881</v>
      </c>
    </row>
    <row r="56" spans="1:3" ht="62.25">
      <c r="A56" s="123"/>
      <c r="B56" s="161" t="s">
        <v>1060</v>
      </c>
      <c r="C56" s="121" t="s">
        <v>874</v>
      </c>
    </row>
    <row r="57" spans="1:3" ht="46.5">
      <c r="A57" s="123"/>
      <c r="B57" s="161" t="s">
        <v>875</v>
      </c>
      <c r="C57" s="121" t="s">
        <v>779</v>
      </c>
    </row>
    <row r="58" spans="1:3" ht="46.5">
      <c r="A58" s="123"/>
      <c r="B58" s="161" t="s">
        <v>560</v>
      </c>
      <c r="C58" s="121" t="s">
        <v>561</v>
      </c>
    </row>
    <row r="59" spans="1:3" ht="30.75">
      <c r="A59" s="123"/>
      <c r="B59" s="165" t="s">
        <v>1126</v>
      </c>
      <c r="C59" s="166" t="s">
        <v>565</v>
      </c>
    </row>
    <row r="60" spans="1:3" ht="15">
      <c r="A60" s="123"/>
      <c r="B60" s="165" t="s">
        <v>130</v>
      </c>
      <c r="C60" s="166" t="s">
        <v>131</v>
      </c>
    </row>
    <row r="61" spans="1:3" ht="15">
      <c r="A61" s="123"/>
      <c r="B61" s="165" t="s">
        <v>298</v>
      </c>
      <c r="C61" s="166" t="s">
        <v>299</v>
      </c>
    </row>
    <row r="62" spans="1:3" ht="15">
      <c r="A62" s="123"/>
      <c r="B62" s="161" t="s">
        <v>1170</v>
      </c>
      <c r="C62" s="161" t="s">
        <v>501</v>
      </c>
    </row>
    <row r="64" spans="1:3" ht="15">
      <c r="A64" s="157" t="s">
        <v>220</v>
      </c>
      <c r="B64" s="247" t="s">
        <v>322</v>
      </c>
      <c r="C64" s="247"/>
    </row>
    <row r="65" spans="1:3" ht="15">
      <c r="A65" s="157" t="s">
        <v>782</v>
      </c>
      <c r="B65" s="248" t="s">
        <v>502</v>
      </c>
      <c r="C65" s="248"/>
    </row>
    <row r="66" spans="2:3" ht="15">
      <c r="B66" s="249" t="s">
        <v>503</v>
      </c>
      <c r="C66" s="249"/>
    </row>
    <row r="68" spans="1:3" ht="54" customHeight="1">
      <c r="A68" s="245" t="s">
        <v>1291</v>
      </c>
      <c r="B68" s="245"/>
      <c r="C68" s="245"/>
    </row>
    <row r="69" ht="112.5" customHeight="1"/>
    <row r="70" ht="72" customHeight="1"/>
    <row r="72" spans="1:3" s="174" customFormat="1" ht="15">
      <c r="A72" s="157"/>
      <c r="B72" s="173"/>
      <c r="C72" s="156"/>
    </row>
  </sheetData>
  <sheetProtection/>
  <mergeCells count="12">
    <mergeCell ref="A10:B10"/>
    <mergeCell ref="C10:C11"/>
    <mergeCell ref="A68:C68"/>
    <mergeCell ref="A1:C1"/>
    <mergeCell ref="A2:C2"/>
    <mergeCell ref="A3:C3"/>
    <mergeCell ref="A5:C5"/>
    <mergeCell ref="A4:C4"/>
    <mergeCell ref="B64:C64"/>
    <mergeCell ref="B65:C65"/>
    <mergeCell ref="B66:C66"/>
    <mergeCell ref="A8:C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zoomScalePageLayoutView="0" workbookViewId="0" topLeftCell="A1">
      <selection activeCell="B18" sqref="B18"/>
    </sheetView>
  </sheetViews>
  <sheetFormatPr defaultColWidth="9.125" defaultRowHeight="12.75"/>
  <cols>
    <col min="1" max="1" width="7.125" style="3" customWidth="1"/>
    <col min="2" max="2" width="57.625" style="4" customWidth="1"/>
    <col min="3" max="3" width="16.00390625" style="4" customWidth="1"/>
    <col min="4" max="4" width="12.125" style="4" customWidth="1"/>
    <col min="5" max="16384" width="9.125" style="4" customWidth="1"/>
  </cols>
  <sheetData>
    <row r="1" spans="1:4" s="2" customFormat="1" ht="13.5">
      <c r="A1" s="255" t="s">
        <v>423</v>
      </c>
      <c r="B1" s="255"/>
      <c r="C1" s="255"/>
      <c r="D1" s="255"/>
    </row>
    <row r="2" spans="1:4" s="2" customFormat="1" ht="13.5">
      <c r="A2" s="255" t="s">
        <v>53</v>
      </c>
      <c r="B2" s="255"/>
      <c r="C2" s="255"/>
      <c r="D2" s="255"/>
    </row>
    <row r="3" spans="1:4" s="2" customFormat="1" ht="13.5">
      <c r="A3" s="255" t="s">
        <v>54</v>
      </c>
      <c r="B3" s="255"/>
      <c r="C3" s="255"/>
      <c r="D3" s="255"/>
    </row>
    <row r="4" spans="1:4" s="2" customFormat="1" ht="13.5">
      <c r="A4" s="255" t="s">
        <v>55</v>
      </c>
      <c r="B4" s="255"/>
      <c r="C4" s="255"/>
      <c r="D4" s="255"/>
    </row>
    <row r="5" spans="1:4" s="2" customFormat="1" ht="13.5">
      <c r="A5" s="255" t="s">
        <v>467</v>
      </c>
      <c r="B5" s="255"/>
      <c r="C5" s="255"/>
      <c r="D5" s="255"/>
    </row>
    <row r="6" ht="15">
      <c r="B6" s="4" t="s">
        <v>1248</v>
      </c>
    </row>
    <row r="8" spans="1:4" ht="63.75" customHeight="1">
      <c r="A8" s="310" t="s">
        <v>1265</v>
      </c>
      <c r="B8" s="310"/>
      <c r="C8" s="310"/>
      <c r="D8" s="310"/>
    </row>
    <row r="9" spans="1:4" ht="21" customHeight="1">
      <c r="A9" s="207"/>
      <c r="B9" s="207"/>
      <c r="C9" s="207"/>
      <c r="D9" s="207"/>
    </row>
    <row r="10" spans="1:4" ht="15" customHeight="1">
      <c r="A10" s="299" t="s">
        <v>34</v>
      </c>
      <c r="B10" s="299" t="s">
        <v>221</v>
      </c>
      <c r="C10" s="299" t="s">
        <v>1082</v>
      </c>
      <c r="D10" s="299"/>
    </row>
    <row r="11" spans="1:4" ht="15">
      <c r="A11" s="299"/>
      <c r="B11" s="299"/>
      <c r="C11" s="18">
        <v>2017</v>
      </c>
      <c r="D11" s="8">
        <v>2018</v>
      </c>
    </row>
    <row r="12" spans="1:4" ht="15">
      <c r="A12" s="5">
        <v>1</v>
      </c>
      <c r="B12" s="6" t="s">
        <v>988</v>
      </c>
      <c r="C12" s="7">
        <v>5000</v>
      </c>
      <c r="D12" s="7">
        <v>5000</v>
      </c>
    </row>
    <row r="13" spans="1:4" ht="15.75">
      <c r="A13" s="8"/>
      <c r="B13" s="11" t="s">
        <v>859</v>
      </c>
      <c r="C13" s="12">
        <f>C12</f>
        <v>5000</v>
      </c>
      <c r="D13" s="12">
        <f>D12</f>
        <v>5000</v>
      </c>
    </row>
    <row r="16" spans="1:5" ht="15">
      <c r="A16" s="297" t="s">
        <v>1275</v>
      </c>
      <c r="B16" s="300"/>
      <c r="C16" s="300"/>
      <c r="E16" s="19"/>
    </row>
  </sheetData>
  <sheetProtection/>
  <mergeCells count="10">
    <mergeCell ref="A2:D2"/>
    <mergeCell ref="A1:D1"/>
    <mergeCell ref="A3:D3"/>
    <mergeCell ref="A4:D4"/>
    <mergeCell ref="A16:C16"/>
    <mergeCell ref="C10:D10"/>
    <mergeCell ref="A8:D8"/>
    <mergeCell ref="A5:D5"/>
    <mergeCell ref="A10:A11"/>
    <mergeCell ref="B10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5.00390625" style="0" customWidth="1"/>
    <col min="2" max="2" width="44.875" style="0" customWidth="1"/>
    <col min="3" max="3" width="16.75390625" style="0" customWidth="1"/>
  </cols>
  <sheetData>
    <row r="1" spans="1:3" s="106" customFormat="1" ht="15">
      <c r="A1" s="311" t="s">
        <v>1271</v>
      </c>
      <c r="B1" s="311"/>
      <c r="C1" s="311"/>
    </row>
    <row r="2" spans="1:3" s="106" customFormat="1" ht="15">
      <c r="A2" s="311" t="s">
        <v>1269</v>
      </c>
      <c r="B2" s="311"/>
      <c r="C2" s="311"/>
    </row>
    <row r="3" spans="1:3" s="106" customFormat="1" ht="15">
      <c r="A3" s="311" t="s">
        <v>1270</v>
      </c>
      <c r="B3" s="311"/>
      <c r="C3" s="311"/>
    </row>
    <row r="4" spans="1:3" s="106" customFormat="1" ht="15">
      <c r="A4" s="311" t="s">
        <v>1272</v>
      </c>
      <c r="B4" s="311"/>
      <c r="C4" s="311"/>
    </row>
    <row r="5" spans="1:3" s="106" customFormat="1" ht="15">
      <c r="A5" s="311" t="s">
        <v>1273</v>
      </c>
      <c r="B5" s="311"/>
      <c r="C5" s="311"/>
    </row>
    <row r="6" spans="1:3" s="106" customFormat="1" ht="15">
      <c r="A6" s="311" t="s">
        <v>1274</v>
      </c>
      <c r="B6" s="311"/>
      <c r="C6" s="311"/>
    </row>
    <row r="7" spans="1:3" s="213" customFormat="1" ht="15">
      <c r="A7" s="105"/>
      <c r="B7" s="105"/>
      <c r="C7" s="105"/>
    </row>
    <row r="8" spans="1:3" s="213" customFormat="1" ht="37.5" customHeight="1">
      <c r="A8" s="243" t="s">
        <v>1261</v>
      </c>
      <c r="B8" s="243"/>
      <c r="C8" s="243"/>
    </row>
    <row r="9" spans="1:3" s="213" customFormat="1" ht="15">
      <c r="A9" s="312"/>
      <c r="B9" s="312"/>
      <c r="C9" s="312"/>
    </row>
    <row r="10" spans="1:3" s="213" customFormat="1" ht="15">
      <c r="A10" s="96"/>
      <c r="B10" s="96"/>
      <c r="C10" s="214" t="s">
        <v>1067</v>
      </c>
    </row>
    <row r="11" spans="1:3" s="213" customFormat="1" ht="12" customHeight="1">
      <c r="A11" s="313" t="s">
        <v>11</v>
      </c>
      <c r="B11" s="313" t="s">
        <v>12</v>
      </c>
      <c r="C11" s="313" t="s">
        <v>13</v>
      </c>
    </row>
    <row r="12" spans="1:3" s="213" customFormat="1" ht="12" customHeight="1">
      <c r="A12" s="313"/>
      <c r="B12" s="313"/>
      <c r="C12" s="313"/>
    </row>
    <row r="13" spans="1:3" s="213" customFormat="1" ht="30.75">
      <c r="A13" s="215" t="s">
        <v>1065</v>
      </c>
      <c r="B13" s="216" t="s">
        <v>1063</v>
      </c>
      <c r="C13" s="221">
        <v>82442.494</v>
      </c>
    </row>
    <row r="14" spans="1:3" s="213" customFormat="1" ht="15.75">
      <c r="A14" s="314" t="s">
        <v>1064</v>
      </c>
      <c r="B14" s="315"/>
      <c r="C14" s="217">
        <f>C13</f>
        <v>82442.494</v>
      </c>
    </row>
    <row r="15" spans="1:3" s="213" customFormat="1" ht="15">
      <c r="A15" s="106"/>
      <c r="B15" s="106"/>
      <c r="C15" s="106"/>
    </row>
    <row r="16" spans="1:3" s="213" customFormat="1" ht="15">
      <c r="A16" s="242" t="s">
        <v>1268</v>
      </c>
      <c r="B16" s="311"/>
      <c r="C16" s="311"/>
    </row>
    <row r="17" s="213" customFormat="1" ht="15"/>
  </sheetData>
  <sheetProtection/>
  <mergeCells count="13">
    <mergeCell ref="A8:C8"/>
    <mergeCell ref="A9:C9"/>
    <mergeCell ref="A16:C16"/>
    <mergeCell ref="A11:A12"/>
    <mergeCell ref="B11:B12"/>
    <mergeCell ref="C11:C12"/>
    <mergeCell ref="A14:B14"/>
    <mergeCell ref="A1:C1"/>
    <mergeCell ref="A2:C2"/>
    <mergeCell ref="A3:C3"/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5">
      <selection activeCell="E35" sqref="E34:E35"/>
    </sheetView>
  </sheetViews>
  <sheetFormatPr defaultColWidth="9.125" defaultRowHeight="12.75"/>
  <cols>
    <col min="1" max="1" width="4.375" style="3" customWidth="1"/>
    <col min="2" max="2" width="33.50390625" style="4" customWidth="1"/>
    <col min="3" max="3" width="9.375" style="4" customWidth="1"/>
    <col min="4" max="4" width="20.625" style="4" customWidth="1"/>
    <col min="5" max="5" width="7.875" style="4" customWidth="1"/>
    <col min="6" max="6" width="21.00390625" style="4" customWidth="1"/>
    <col min="7" max="7" width="17.875" style="4" customWidth="1"/>
    <col min="8" max="8" width="10.50390625" style="4" customWidth="1"/>
    <col min="9" max="9" width="7.50390625" style="4" customWidth="1"/>
    <col min="10" max="16384" width="9.125" style="4" customWidth="1"/>
  </cols>
  <sheetData>
    <row r="1" spans="1:9" s="2" customFormat="1" ht="13.5">
      <c r="A1" s="255" t="s">
        <v>172</v>
      </c>
      <c r="B1" s="255"/>
      <c r="C1" s="255"/>
      <c r="D1" s="273"/>
      <c r="E1" s="273"/>
      <c r="F1" s="273"/>
      <c r="G1" s="273"/>
      <c r="H1" s="273"/>
      <c r="I1" s="273"/>
    </row>
    <row r="2" spans="1:9" s="2" customFormat="1" ht="13.5">
      <c r="A2" s="255" t="s">
        <v>168</v>
      </c>
      <c r="B2" s="255"/>
      <c r="C2" s="255"/>
      <c r="D2" s="273"/>
      <c r="E2" s="273"/>
      <c r="F2" s="273"/>
      <c r="G2" s="273"/>
      <c r="H2" s="273"/>
      <c r="I2" s="273"/>
    </row>
    <row r="3" spans="1:9" s="2" customFormat="1" ht="13.5">
      <c r="A3" s="255" t="s">
        <v>169</v>
      </c>
      <c r="B3" s="255"/>
      <c r="C3" s="255"/>
      <c r="D3" s="273"/>
      <c r="E3" s="273"/>
      <c r="F3" s="273"/>
      <c r="G3" s="273"/>
      <c r="H3" s="273"/>
      <c r="I3" s="273"/>
    </row>
    <row r="4" spans="1:9" s="2" customFormat="1" ht="13.5">
      <c r="A4" s="255" t="s">
        <v>170</v>
      </c>
      <c r="B4" s="255"/>
      <c r="C4" s="255"/>
      <c r="D4" s="273"/>
      <c r="E4" s="273"/>
      <c r="F4" s="273"/>
      <c r="G4" s="273"/>
      <c r="H4" s="273"/>
      <c r="I4" s="273"/>
    </row>
    <row r="5" spans="1:9" s="2" customFormat="1" ht="13.5">
      <c r="A5" s="255" t="s">
        <v>171</v>
      </c>
      <c r="B5" s="255"/>
      <c r="C5" s="255"/>
      <c r="D5" s="273"/>
      <c r="E5" s="273"/>
      <c r="F5" s="273"/>
      <c r="G5" s="273"/>
      <c r="H5" s="273"/>
      <c r="I5" s="273"/>
    </row>
    <row r="6" spans="7:9" ht="12.75" customHeight="1">
      <c r="G6" s="296" t="s">
        <v>1246</v>
      </c>
      <c r="H6" s="321"/>
      <c r="I6" s="321"/>
    </row>
    <row r="7" spans="7:9" ht="12.75" customHeight="1">
      <c r="G7" s="2"/>
      <c r="H7" s="151"/>
      <c r="I7" s="151"/>
    </row>
    <row r="8" spans="1:9" ht="28.5" customHeight="1">
      <c r="A8" s="310" t="s">
        <v>174</v>
      </c>
      <c r="B8" s="310"/>
      <c r="C8" s="310"/>
      <c r="D8" s="322"/>
      <c r="E8" s="322"/>
      <c r="F8" s="322"/>
      <c r="G8" s="322"/>
      <c r="H8" s="273"/>
      <c r="I8" s="273"/>
    </row>
    <row r="9" spans="1:9" ht="11.25" customHeight="1">
      <c r="A9" s="207"/>
      <c r="B9" s="207"/>
      <c r="C9" s="207"/>
      <c r="D9" s="206"/>
      <c r="E9" s="206"/>
      <c r="F9" s="206"/>
      <c r="G9" s="212"/>
      <c r="H9" s="323" t="s">
        <v>468</v>
      </c>
      <c r="I9" s="324"/>
    </row>
    <row r="10" spans="1:9" ht="15">
      <c r="A10" s="316" t="s">
        <v>34</v>
      </c>
      <c r="B10" s="316" t="s">
        <v>221</v>
      </c>
      <c r="C10" s="316" t="s">
        <v>167</v>
      </c>
      <c r="D10" s="317" t="s">
        <v>424</v>
      </c>
      <c r="E10" s="317"/>
      <c r="F10" s="318"/>
      <c r="G10" s="319"/>
      <c r="H10" s="320"/>
      <c r="I10" s="320"/>
    </row>
    <row r="11" spans="1:9" ht="105" customHeight="1">
      <c r="A11" s="316"/>
      <c r="B11" s="316"/>
      <c r="C11" s="316"/>
      <c r="D11" s="208" t="s">
        <v>173</v>
      </c>
      <c r="E11" s="208" t="s">
        <v>1061</v>
      </c>
      <c r="F11" s="208" t="s">
        <v>425</v>
      </c>
      <c r="G11" s="208" t="s">
        <v>426</v>
      </c>
      <c r="H11" s="208" t="s">
        <v>1062</v>
      </c>
      <c r="I11" s="208" t="s">
        <v>166</v>
      </c>
    </row>
    <row r="12" spans="1:9" ht="30" customHeight="1">
      <c r="A12" s="5">
        <v>1</v>
      </c>
      <c r="B12" s="6" t="s">
        <v>262</v>
      </c>
      <c r="C12" s="7">
        <f aca="true" t="shared" si="0" ref="C12:C17">D12+F12+E12</f>
        <v>200</v>
      </c>
      <c r="D12" s="204">
        <v>100</v>
      </c>
      <c r="E12" s="204">
        <v>100</v>
      </c>
      <c r="F12" s="8"/>
      <c r="G12" s="9"/>
      <c r="H12" s="9"/>
      <c r="I12" s="9"/>
    </row>
    <row r="13" spans="1:9" ht="30.75" customHeight="1">
      <c r="A13" s="8">
        <v>2</v>
      </c>
      <c r="B13" s="10" t="s">
        <v>263</v>
      </c>
      <c r="C13" s="7">
        <f t="shared" si="0"/>
        <v>120</v>
      </c>
      <c r="D13" s="204">
        <v>100</v>
      </c>
      <c r="E13" s="204">
        <v>20</v>
      </c>
      <c r="F13" s="8"/>
      <c r="G13" s="9"/>
      <c r="H13" s="9"/>
      <c r="I13" s="9"/>
    </row>
    <row r="14" spans="1:9" ht="32.25" customHeight="1">
      <c r="A14" s="8">
        <v>3</v>
      </c>
      <c r="B14" s="10" t="s">
        <v>265</v>
      </c>
      <c r="C14" s="7">
        <f t="shared" si="0"/>
        <v>140</v>
      </c>
      <c r="D14" s="204">
        <v>100</v>
      </c>
      <c r="E14" s="204">
        <v>40</v>
      </c>
      <c r="F14" s="8"/>
      <c r="G14" s="9"/>
      <c r="H14" s="9"/>
      <c r="I14" s="9"/>
    </row>
    <row r="15" spans="1:9" ht="31.5" customHeight="1">
      <c r="A15" s="8">
        <v>4</v>
      </c>
      <c r="B15" s="10" t="s">
        <v>266</v>
      </c>
      <c r="C15" s="7">
        <f t="shared" si="0"/>
        <v>300</v>
      </c>
      <c r="D15" s="204">
        <v>100</v>
      </c>
      <c r="E15" s="204">
        <v>200</v>
      </c>
      <c r="F15" s="8"/>
      <c r="G15" s="9"/>
      <c r="H15" s="9"/>
      <c r="I15" s="9"/>
    </row>
    <row r="16" spans="1:9" ht="32.25" customHeight="1">
      <c r="A16" s="8">
        <v>5</v>
      </c>
      <c r="B16" s="10" t="s">
        <v>267</v>
      </c>
      <c r="C16" s="7">
        <f t="shared" si="0"/>
        <v>120</v>
      </c>
      <c r="D16" s="204">
        <v>100</v>
      </c>
      <c r="E16" s="204">
        <v>20</v>
      </c>
      <c r="F16" s="8"/>
      <c r="G16" s="9"/>
      <c r="H16" s="9"/>
      <c r="I16" s="9"/>
    </row>
    <row r="17" spans="1:9" ht="27.75" customHeight="1">
      <c r="A17" s="8">
        <v>6</v>
      </c>
      <c r="B17" s="10" t="s">
        <v>268</v>
      </c>
      <c r="C17" s="7">
        <f t="shared" si="0"/>
        <v>200</v>
      </c>
      <c r="D17" s="204">
        <v>100</v>
      </c>
      <c r="E17" s="204">
        <v>100</v>
      </c>
      <c r="F17" s="8"/>
      <c r="G17" s="9"/>
      <c r="H17" s="9"/>
      <c r="I17" s="9"/>
    </row>
    <row r="18" spans="1:9" ht="30" customHeight="1">
      <c r="A18" s="8">
        <v>7</v>
      </c>
      <c r="B18" s="10" t="s">
        <v>269</v>
      </c>
      <c r="C18" s="7">
        <f aca="true" t="shared" si="1" ref="C18:C27">D18+F18+E18</f>
        <v>360</v>
      </c>
      <c r="D18" s="204">
        <v>160</v>
      </c>
      <c r="E18" s="204">
        <v>200</v>
      </c>
      <c r="F18" s="8"/>
      <c r="G18" s="9"/>
      <c r="H18" s="9"/>
      <c r="I18" s="9"/>
    </row>
    <row r="19" spans="1:9" ht="30" customHeight="1">
      <c r="A19" s="8">
        <v>8</v>
      </c>
      <c r="B19" s="10" t="s">
        <v>270</v>
      </c>
      <c r="C19" s="7">
        <f t="shared" si="1"/>
        <v>140</v>
      </c>
      <c r="D19" s="204">
        <v>100</v>
      </c>
      <c r="E19" s="204">
        <v>40</v>
      </c>
      <c r="F19" s="8"/>
      <c r="G19" s="9"/>
      <c r="H19" s="9"/>
      <c r="I19" s="9"/>
    </row>
    <row r="20" spans="1:9" ht="28.5" customHeight="1">
      <c r="A20" s="8">
        <v>9</v>
      </c>
      <c r="B20" s="10" t="s">
        <v>271</v>
      </c>
      <c r="C20" s="7">
        <f t="shared" si="1"/>
        <v>150</v>
      </c>
      <c r="D20" s="204">
        <v>100</v>
      </c>
      <c r="E20" s="204">
        <v>50</v>
      </c>
      <c r="F20" s="8"/>
      <c r="G20" s="9"/>
      <c r="H20" s="9"/>
      <c r="I20" s="9"/>
    </row>
    <row r="21" spans="1:9" ht="30" customHeight="1">
      <c r="A21" s="8">
        <v>10</v>
      </c>
      <c r="B21" s="10" t="s">
        <v>848</v>
      </c>
      <c r="C21" s="7">
        <f t="shared" si="1"/>
        <v>200</v>
      </c>
      <c r="D21" s="204">
        <v>100</v>
      </c>
      <c r="E21" s="204">
        <v>100</v>
      </c>
      <c r="F21" s="8"/>
      <c r="G21" s="9"/>
      <c r="H21" s="9"/>
      <c r="I21" s="9"/>
    </row>
    <row r="22" spans="1:9" ht="30" customHeight="1">
      <c r="A22" s="8">
        <v>11</v>
      </c>
      <c r="B22" s="10" t="s">
        <v>272</v>
      </c>
      <c r="C22" s="7">
        <f t="shared" si="1"/>
        <v>130</v>
      </c>
      <c r="D22" s="204">
        <v>80</v>
      </c>
      <c r="E22" s="204">
        <v>50</v>
      </c>
      <c r="F22" s="8"/>
      <c r="G22" s="9"/>
      <c r="H22" s="9"/>
      <c r="I22" s="9"/>
    </row>
    <row r="23" spans="1:9" ht="30" customHeight="1">
      <c r="A23" s="8">
        <v>12</v>
      </c>
      <c r="B23" s="10" t="s">
        <v>273</v>
      </c>
      <c r="C23" s="7">
        <f t="shared" si="1"/>
        <v>210</v>
      </c>
      <c r="D23" s="204">
        <v>100</v>
      </c>
      <c r="E23" s="204">
        <v>110</v>
      </c>
      <c r="F23" s="8"/>
      <c r="G23" s="9"/>
      <c r="H23" s="9"/>
      <c r="I23" s="9"/>
    </row>
    <row r="24" spans="1:9" ht="28.5" customHeight="1">
      <c r="A24" s="8">
        <v>13</v>
      </c>
      <c r="B24" s="10" t="s">
        <v>274</v>
      </c>
      <c r="C24" s="7">
        <f t="shared" si="1"/>
        <v>200</v>
      </c>
      <c r="D24" s="204">
        <v>100</v>
      </c>
      <c r="E24" s="204">
        <v>100</v>
      </c>
      <c r="F24" s="8"/>
      <c r="G24" s="9"/>
      <c r="H24" s="9"/>
      <c r="I24" s="9"/>
    </row>
    <row r="25" spans="1:9" ht="30" customHeight="1">
      <c r="A25" s="8">
        <v>14</v>
      </c>
      <c r="B25" s="220" t="s">
        <v>276</v>
      </c>
      <c r="C25" s="7">
        <f t="shared" si="1"/>
        <v>150</v>
      </c>
      <c r="D25" s="204">
        <v>100</v>
      </c>
      <c r="E25" s="204">
        <v>50</v>
      </c>
      <c r="F25" s="8"/>
      <c r="G25" s="9"/>
      <c r="H25" s="9"/>
      <c r="I25" s="9"/>
    </row>
    <row r="26" spans="1:9" ht="30.75">
      <c r="A26" s="8">
        <v>15</v>
      </c>
      <c r="B26" s="220" t="s">
        <v>277</v>
      </c>
      <c r="C26" s="7">
        <f t="shared" si="1"/>
        <v>130</v>
      </c>
      <c r="D26" s="204">
        <v>100</v>
      </c>
      <c r="E26" s="204">
        <v>30</v>
      </c>
      <c r="F26" s="8"/>
      <c r="G26" s="9"/>
      <c r="H26" s="9"/>
      <c r="I26" s="9"/>
    </row>
    <row r="27" spans="1:9" ht="30.75">
      <c r="A27" s="8">
        <v>16</v>
      </c>
      <c r="B27" s="220" t="s">
        <v>278</v>
      </c>
      <c r="C27" s="7">
        <f t="shared" si="1"/>
        <v>110</v>
      </c>
      <c r="D27" s="204">
        <v>100</v>
      </c>
      <c r="E27" s="204">
        <v>10</v>
      </c>
      <c r="F27" s="8"/>
      <c r="G27" s="9"/>
      <c r="H27" s="9"/>
      <c r="I27" s="9"/>
    </row>
    <row r="28" spans="1:9" ht="30.75">
      <c r="A28" s="8">
        <v>17</v>
      </c>
      <c r="B28" s="220" t="s">
        <v>422</v>
      </c>
      <c r="C28" s="7">
        <f>D28+F28+G28+H28+I28+E28</f>
        <v>18651</v>
      </c>
      <c r="D28" s="8"/>
      <c r="E28" s="204">
        <v>1930</v>
      </c>
      <c r="F28" s="204">
        <v>13841</v>
      </c>
      <c r="G28" s="204">
        <v>2426</v>
      </c>
      <c r="H28" s="204">
        <v>154</v>
      </c>
      <c r="I28" s="204">
        <v>300</v>
      </c>
    </row>
    <row r="29" spans="1:9" ht="15.75">
      <c r="A29" s="8"/>
      <c r="B29" s="11" t="s">
        <v>859</v>
      </c>
      <c r="C29" s="12">
        <f aca="true" t="shared" si="2" ref="C29:I29">C27+C26+C25+C24+C23+C22+C21+C20+C19+C18+C17+C16+C15+C14+C13+C12+C28</f>
        <v>21511</v>
      </c>
      <c r="D29" s="12">
        <f t="shared" si="2"/>
        <v>1640</v>
      </c>
      <c r="E29" s="12">
        <f t="shared" si="2"/>
        <v>3150</v>
      </c>
      <c r="F29" s="12">
        <f t="shared" si="2"/>
        <v>13841</v>
      </c>
      <c r="G29" s="205">
        <f t="shared" si="2"/>
        <v>2426</v>
      </c>
      <c r="H29" s="205">
        <f t="shared" si="2"/>
        <v>154</v>
      </c>
      <c r="I29" s="205">
        <f t="shared" si="2"/>
        <v>300</v>
      </c>
    </row>
    <row r="31" spans="1:6" ht="15">
      <c r="A31" s="297" t="s">
        <v>1267</v>
      </c>
      <c r="B31" s="300"/>
      <c r="C31" s="300"/>
      <c r="D31" s="300"/>
      <c r="E31" s="300"/>
      <c r="F31" s="273"/>
    </row>
  </sheetData>
  <sheetProtection/>
  <mergeCells count="13">
    <mergeCell ref="A3:I3"/>
    <mergeCell ref="A4:I4"/>
    <mergeCell ref="A5:I5"/>
    <mergeCell ref="A31:F31"/>
    <mergeCell ref="A10:A11"/>
    <mergeCell ref="B10:B11"/>
    <mergeCell ref="C10:C11"/>
    <mergeCell ref="D10:I10"/>
    <mergeCell ref="A1:I1"/>
    <mergeCell ref="G6:I6"/>
    <mergeCell ref="A8:I8"/>
    <mergeCell ref="H9:I9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0">
      <selection activeCell="B30" sqref="B30"/>
    </sheetView>
  </sheetViews>
  <sheetFormatPr defaultColWidth="9.00390625" defaultRowHeight="12.75"/>
  <cols>
    <col min="1" max="1" width="5.875" style="199" customWidth="1"/>
    <col min="2" max="2" width="66.375" style="199" customWidth="1"/>
    <col min="3" max="3" width="14.875" style="199" customWidth="1"/>
    <col min="4" max="16384" width="8.875" style="199" customWidth="1"/>
  </cols>
  <sheetData>
    <row r="1" spans="1:3" ht="13.5">
      <c r="A1" s="284" t="s">
        <v>161</v>
      </c>
      <c r="B1" s="284"/>
      <c r="C1" s="284"/>
    </row>
    <row r="2" spans="1:3" ht="13.5">
      <c r="A2" s="284" t="s">
        <v>162</v>
      </c>
      <c r="B2" s="284"/>
      <c r="C2" s="284"/>
    </row>
    <row r="3" spans="1:3" ht="13.5">
      <c r="A3" s="284" t="s">
        <v>163</v>
      </c>
      <c r="B3" s="284"/>
      <c r="C3" s="284"/>
    </row>
    <row r="4" spans="1:3" ht="13.5">
      <c r="A4" s="284" t="s">
        <v>164</v>
      </c>
      <c r="B4" s="284"/>
      <c r="C4" s="284"/>
    </row>
    <row r="5" spans="1:3" ht="13.5">
      <c r="A5" s="284" t="s">
        <v>165</v>
      </c>
      <c r="B5" s="284"/>
      <c r="C5" s="284"/>
    </row>
    <row r="6" spans="1:3" ht="13.5">
      <c r="A6" s="189"/>
      <c r="B6" s="284" t="s">
        <v>1247</v>
      </c>
      <c r="C6" s="287"/>
    </row>
    <row r="7" spans="1:3" ht="13.5">
      <c r="A7" s="189"/>
      <c r="B7" s="189"/>
      <c r="C7" s="219"/>
    </row>
    <row r="8" spans="1:3" ht="71.25" customHeight="1">
      <c r="A8" s="310" t="s">
        <v>480</v>
      </c>
      <c r="B8" s="310"/>
      <c r="C8" s="310"/>
    </row>
    <row r="9" spans="1:3" ht="12.75">
      <c r="A9" s="200"/>
      <c r="B9" s="200"/>
      <c r="C9" s="200"/>
    </row>
    <row r="10" spans="1:3" ht="12.75" customHeight="1">
      <c r="A10" s="299" t="s">
        <v>34</v>
      </c>
      <c r="B10" s="299" t="s">
        <v>221</v>
      </c>
      <c r="C10" s="299" t="s">
        <v>469</v>
      </c>
    </row>
    <row r="11" spans="1:3" ht="18" customHeight="1">
      <c r="A11" s="299"/>
      <c r="B11" s="299"/>
      <c r="C11" s="299"/>
    </row>
    <row r="12" spans="1:3" ht="15">
      <c r="A12" s="27">
        <v>1</v>
      </c>
      <c r="B12" s="35" t="s">
        <v>470</v>
      </c>
      <c r="C12" s="201">
        <v>195</v>
      </c>
    </row>
    <row r="13" spans="1:3" ht="15.75" customHeight="1">
      <c r="A13" s="27">
        <v>2</v>
      </c>
      <c r="B13" s="35" t="s">
        <v>471</v>
      </c>
      <c r="C13" s="201">
        <v>882</v>
      </c>
    </row>
    <row r="14" spans="1:3" ht="16.5" customHeight="1">
      <c r="A14" s="27">
        <v>3</v>
      </c>
      <c r="B14" s="35" t="s">
        <v>472</v>
      </c>
      <c r="C14" s="201">
        <v>229</v>
      </c>
    </row>
    <row r="15" spans="1:3" ht="15">
      <c r="A15" s="27">
        <v>4</v>
      </c>
      <c r="B15" s="35" t="s">
        <v>473</v>
      </c>
      <c r="C15" s="201">
        <v>739.952</v>
      </c>
    </row>
    <row r="16" spans="1:3" ht="15">
      <c r="A16" s="27">
        <v>5</v>
      </c>
      <c r="B16" s="35" t="s">
        <v>474</v>
      </c>
      <c r="C16" s="201">
        <v>467</v>
      </c>
    </row>
    <row r="17" spans="1:3" ht="14.25" customHeight="1">
      <c r="A17" s="27">
        <v>6</v>
      </c>
      <c r="B17" s="35" t="s">
        <v>475</v>
      </c>
      <c r="C17" s="201">
        <v>133</v>
      </c>
    </row>
    <row r="18" spans="1:3" ht="15">
      <c r="A18" s="27">
        <v>7</v>
      </c>
      <c r="B18" s="35" t="s">
        <v>476</v>
      </c>
      <c r="C18" s="201">
        <v>610.5</v>
      </c>
    </row>
    <row r="19" spans="1:3" ht="15">
      <c r="A19" s="27">
        <v>8</v>
      </c>
      <c r="B19" s="35" t="s">
        <v>477</v>
      </c>
      <c r="C19" s="201">
        <v>280</v>
      </c>
    </row>
    <row r="20" spans="1:3" ht="18" customHeight="1">
      <c r="A20" s="27">
        <v>8</v>
      </c>
      <c r="B20" s="35" t="s">
        <v>478</v>
      </c>
      <c r="C20" s="201">
        <v>376.546</v>
      </c>
    </row>
    <row r="21" spans="1:3" ht="17.25" customHeight="1">
      <c r="A21" s="27">
        <v>10</v>
      </c>
      <c r="B21" s="35" t="s">
        <v>479</v>
      </c>
      <c r="C21" s="201">
        <v>210</v>
      </c>
    </row>
    <row r="22" spans="1:3" ht="15.75">
      <c r="A22" s="18"/>
      <c r="B22" s="202" t="s">
        <v>859</v>
      </c>
      <c r="C22" s="183">
        <f>C21+C20+C19+C18+C17+C16+C15+C14+C13+C12</f>
        <v>4122.9980000000005</v>
      </c>
    </row>
    <row r="23" spans="1:3" ht="15">
      <c r="A23" s="23"/>
      <c r="B23" s="23"/>
      <c r="C23" s="23"/>
    </row>
    <row r="24" spans="1:3" ht="15">
      <c r="A24" s="325" t="s">
        <v>1266</v>
      </c>
      <c r="B24" s="325"/>
      <c r="C24" s="325"/>
    </row>
  </sheetData>
  <sheetProtection/>
  <mergeCells count="11">
    <mergeCell ref="A24:C24"/>
    <mergeCell ref="A5:C5"/>
    <mergeCell ref="A8:C8"/>
    <mergeCell ref="B6:C6"/>
    <mergeCell ref="A10:A11"/>
    <mergeCell ref="B10:B11"/>
    <mergeCell ref="A1:C1"/>
    <mergeCell ref="A2:C2"/>
    <mergeCell ref="A3:C3"/>
    <mergeCell ref="A4:C4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5" sqref="B35"/>
    </sheetView>
  </sheetViews>
  <sheetFormatPr defaultColWidth="9.125" defaultRowHeight="12.75"/>
  <cols>
    <col min="1" max="1" width="9.50390625" style="1" customWidth="1"/>
    <col min="2" max="2" width="25.375" style="1" customWidth="1"/>
    <col min="3" max="3" width="80.50390625" style="1" customWidth="1"/>
    <col min="4" max="16384" width="9.125" style="1" customWidth="1"/>
  </cols>
  <sheetData>
    <row r="1" spans="1:3" s="151" customFormat="1" ht="14.25" customHeight="1">
      <c r="A1" s="255" t="s">
        <v>153</v>
      </c>
      <c r="B1" s="255"/>
      <c r="C1" s="255"/>
    </row>
    <row r="2" spans="1:3" s="151" customFormat="1" ht="14.25" customHeight="1">
      <c r="A2" s="255" t="s">
        <v>828</v>
      </c>
      <c r="B2" s="255"/>
      <c r="C2" s="255"/>
    </row>
    <row r="3" spans="1:3" s="151" customFormat="1" ht="14.25" customHeight="1">
      <c r="A3" s="255" t="s">
        <v>154</v>
      </c>
      <c r="B3" s="255"/>
      <c r="C3" s="255"/>
    </row>
    <row r="4" spans="1:3" s="151" customFormat="1" ht="14.25" customHeight="1">
      <c r="A4" s="255" t="s">
        <v>155</v>
      </c>
      <c r="B4" s="255"/>
      <c r="C4" s="255"/>
    </row>
    <row r="5" spans="1:3" s="151" customFormat="1" ht="14.25" customHeight="1">
      <c r="A5" s="255" t="s">
        <v>448</v>
      </c>
      <c r="B5" s="255"/>
      <c r="C5" s="255"/>
    </row>
    <row r="6" spans="1:3" s="151" customFormat="1" ht="13.5">
      <c r="A6" s="2"/>
      <c r="C6" s="2" t="s">
        <v>1252</v>
      </c>
    </row>
    <row r="7" spans="1:3" s="151" customFormat="1" ht="13.5">
      <c r="A7" s="2"/>
      <c r="C7" s="2"/>
    </row>
    <row r="8" spans="1:3" ht="42.75" customHeight="1">
      <c r="A8" s="256" t="s">
        <v>1030</v>
      </c>
      <c r="B8" s="256"/>
      <c r="C8" s="256"/>
    </row>
    <row r="9" spans="1:3" ht="14.25" thickBot="1">
      <c r="A9" s="152"/>
      <c r="B9" s="152"/>
      <c r="C9" s="152"/>
    </row>
    <row r="10" spans="1:3" ht="15" customHeight="1">
      <c r="A10" s="257" t="s">
        <v>139</v>
      </c>
      <c r="B10" s="258"/>
      <c r="C10" s="263" t="s">
        <v>29</v>
      </c>
    </row>
    <row r="11" spans="1:3" ht="12.75">
      <c r="A11" s="259"/>
      <c r="B11" s="260"/>
      <c r="C11" s="264"/>
    </row>
    <row r="12" spans="1:3" ht="13.5" thickBot="1">
      <c r="A12" s="261"/>
      <c r="B12" s="262"/>
      <c r="C12" s="264"/>
    </row>
    <row r="13" spans="1:3" ht="12.75" customHeight="1">
      <c r="A13" s="266" t="s">
        <v>1049</v>
      </c>
      <c r="B13" s="263" t="s">
        <v>92</v>
      </c>
      <c r="C13" s="264"/>
    </row>
    <row r="14" spans="1:3" ht="12.75" customHeight="1">
      <c r="A14" s="267"/>
      <c r="B14" s="264"/>
      <c r="C14" s="264"/>
    </row>
    <row r="15" spans="1:3" ht="12.75" customHeight="1">
      <c r="A15" s="267"/>
      <c r="B15" s="264"/>
      <c r="C15" s="264"/>
    </row>
    <row r="16" spans="1:3" ht="42.75" customHeight="1">
      <c r="A16" s="267"/>
      <c r="B16" s="264"/>
      <c r="C16" s="265"/>
    </row>
    <row r="17" spans="1:3" ht="30.75">
      <c r="A17" s="57" t="s">
        <v>860</v>
      </c>
      <c r="B17" s="52"/>
      <c r="C17" s="70" t="s">
        <v>115</v>
      </c>
    </row>
    <row r="18" spans="1:3" ht="30.75">
      <c r="A18" s="53" t="s">
        <v>860</v>
      </c>
      <c r="B18" s="52" t="s">
        <v>558</v>
      </c>
      <c r="C18" s="52" t="s">
        <v>553</v>
      </c>
    </row>
    <row r="19" spans="1:3" ht="78">
      <c r="A19" s="53" t="s">
        <v>860</v>
      </c>
      <c r="B19" s="52" t="s">
        <v>555</v>
      </c>
      <c r="C19" s="52" t="s">
        <v>0</v>
      </c>
    </row>
    <row r="20" spans="1:3" ht="31.5" customHeight="1">
      <c r="A20" s="53" t="s">
        <v>860</v>
      </c>
      <c r="B20" s="52" t="s">
        <v>818</v>
      </c>
      <c r="C20" s="52" t="s">
        <v>819</v>
      </c>
    </row>
    <row r="21" spans="1:3" ht="30.75">
      <c r="A21" s="53" t="s">
        <v>860</v>
      </c>
      <c r="B21" s="52" t="s">
        <v>818</v>
      </c>
      <c r="C21" s="52" t="s">
        <v>820</v>
      </c>
    </row>
    <row r="22" spans="1:3" ht="30.75">
      <c r="A22" s="53" t="s">
        <v>860</v>
      </c>
      <c r="B22" s="52" t="s">
        <v>821</v>
      </c>
      <c r="C22" s="52" t="s">
        <v>793</v>
      </c>
    </row>
    <row r="23" spans="1:3" ht="30.75">
      <c r="A23" s="53" t="s">
        <v>860</v>
      </c>
      <c r="B23" s="52" t="s">
        <v>821</v>
      </c>
      <c r="C23" s="52" t="s">
        <v>1072</v>
      </c>
    </row>
    <row r="24" spans="1:3" ht="30.75">
      <c r="A24" s="57" t="s">
        <v>133</v>
      </c>
      <c r="B24" s="52"/>
      <c r="C24" s="70" t="s">
        <v>554</v>
      </c>
    </row>
    <row r="25" spans="1:3" ht="32.25" customHeight="1">
      <c r="A25" s="53" t="s">
        <v>133</v>
      </c>
      <c r="B25" s="52" t="s">
        <v>557</v>
      </c>
      <c r="C25" s="52" t="s">
        <v>93</v>
      </c>
    </row>
    <row r="26" spans="1:3" ht="30.75">
      <c r="A26" s="53" t="s">
        <v>133</v>
      </c>
      <c r="B26" s="52" t="s">
        <v>556</v>
      </c>
      <c r="C26" s="52" t="s">
        <v>94</v>
      </c>
    </row>
    <row r="27" spans="1:3" ht="15">
      <c r="A27" s="153"/>
      <c r="B27" s="55"/>
      <c r="C27" s="55"/>
    </row>
    <row r="28" spans="1:3" s="83" customFormat="1" ht="15">
      <c r="A28" s="240" t="s">
        <v>1290</v>
      </c>
      <c r="B28" s="240"/>
      <c r="C28" s="240"/>
    </row>
    <row r="29" spans="1:3" ht="15">
      <c r="A29" s="14"/>
      <c r="B29" s="14"/>
      <c r="C29" s="14"/>
    </row>
    <row r="30" spans="1:3" ht="15">
      <c r="A30" s="14"/>
      <c r="B30" s="14"/>
      <c r="C30" s="14"/>
    </row>
    <row r="31" spans="1:3" ht="15">
      <c r="A31" s="14"/>
      <c r="B31" s="14"/>
      <c r="C31" s="14"/>
    </row>
    <row r="32" spans="1:3" s="151" customFormat="1" ht="15">
      <c r="A32" s="14"/>
      <c r="B32" s="154"/>
      <c r="C32" s="155" t="s">
        <v>331</v>
      </c>
    </row>
    <row r="33" spans="1:3" ht="15">
      <c r="A33" s="14"/>
      <c r="B33" s="14"/>
      <c r="C33" s="14"/>
    </row>
    <row r="34" spans="1:3" ht="15">
      <c r="A34" s="14"/>
      <c r="B34" s="14"/>
      <c r="C34" s="14"/>
    </row>
    <row r="35" spans="1:3" ht="15">
      <c r="A35" s="14"/>
      <c r="B35" s="14"/>
      <c r="C35" s="14"/>
    </row>
    <row r="66" ht="409.5" customHeight="1"/>
  </sheetData>
  <sheetProtection/>
  <mergeCells count="11">
    <mergeCell ref="B13:B16"/>
    <mergeCell ref="A5:C5"/>
    <mergeCell ref="A1:C1"/>
    <mergeCell ref="A2:C2"/>
    <mergeCell ref="A3:C3"/>
    <mergeCell ref="A4:C4"/>
    <mergeCell ref="A28:C28"/>
    <mergeCell ref="A8:C8"/>
    <mergeCell ref="A10:B12"/>
    <mergeCell ref="C10:C16"/>
    <mergeCell ref="A13:A1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6"/>
  <sheetViews>
    <sheetView zoomScale="70" zoomScaleNormal="70" zoomScalePageLayoutView="0" workbookViewId="0" topLeftCell="A1">
      <selection activeCell="B163" sqref="B163"/>
    </sheetView>
  </sheetViews>
  <sheetFormatPr defaultColWidth="9.125" defaultRowHeight="12.75"/>
  <cols>
    <col min="1" max="1" width="26.125" style="130" customWidth="1"/>
    <col min="2" max="2" width="76.50390625" style="132" customWidth="1"/>
    <col min="3" max="3" width="15.50390625" style="150" customWidth="1"/>
    <col min="4" max="4" width="19.875" style="130" customWidth="1"/>
    <col min="5" max="5" width="13.50390625" style="130" customWidth="1"/>
    <col min="6" max="16384" width="9.125" style="130" customWidth="1"/>
  </cols>
  <sheetData>
    <row r="1" spans="1:3" ht="15">
      <c r="A1" s="269" t="s">
        <v>157</v>
      </c>
      <c r="B1" s="269"/>
      <c r="C1" s="269"/>
    </row>
    <row r="2" spans="1:3" ht="15">
      <c r="A2" s="269" t="s">
        <v>156</v>
      </c>
      <c r="B2" s="269"/>
      <c r="C2" s="269"/>
    </row>
    <row r="3" spans="1:3" ht="15">
      <c r="A3" s="269" t="s">
        <v>158</v>
      </c>
      <c r="B3" s="269"/>
      <c r="C3" s="269"/>
    </row>
    <row r="4" spans="1:3" ht="15">
      <c r="A4" s="269" t="s">
        <v>159</v>
      </c>
      <c r="B4" s="269"/>
      <c r="C4" s="269"/>
    </row>
    <row r="5" spans="1:3" ht="15">
      <c r="A5" s="270" t="s">
        <v>449</v>
      </c>
      <c r="B5" s="269"/>
      <c r="C5" s="269"/>
    </row>
    <row r="6" spans="2:3" ht="15">
      <c r="B6" s="272" t="s">
        <v>1251</v>
      </c>
      <c r="C6" s="273"/>
    </row>
    <row r="7" ht="15">
      <c r="B7" s="225"/>
    </row>
    <row r="8" spans="1:3" ht="15">
      <c r="A8" s="271" t="s">
        <v>284</v>
      </c>
      <c r="B8" s="271"/>
      <c r="C8" s="271"/>
    </row>
    <row r="9" spans="1:3" ht="15">
      <c r="A9" s="271" t="s">
        <v>1141</v>
      </c>
      <c r="B9" s="271"/>
      <c r="C9" s="271"/>
    </row>
    <row r="10" spans="1:3" ht="15">
      <c r="A10" s="131"/>
      <c r="B10" s="131"/>
      <c r="C10" s="131"/>
    </row>
    <row r="11" ht="15.75" thickBot="1">
      <c r="C11" s="133" t="s">
        <v>769</v>
      </c>
    </row>
    <row r="12" spans="1:3" s="135" customFormat="1" ht="15">
      <c r="A12" s="134" t="s">
        <v>11</v>
      </c>
      <c r="B12" s="134" t="s">
        <v>12</v>
      </c>
      <c r="C12" s="134" t="s">
        <v>13</v>
      </c>
    </row>
    <row r="13" spans="1:3" s="132" customFormat="1" ht="15">
      <c r="A13" s="136" t="s">
        <v>304</v>
      </c>
      <c r="B13" s="66" t="s">
        <v>552</v>
      </c>
      <c r="C13" s="185">
        <f>C14+C25+C42+C45+C58+C63+C73+C66+C39+C20</f>
        <v>487772</v>
      </c>
    </row>
    <row r="14" spans="1:3" s="132" customFormat="1" ht="15">
      <c r="A14" s="136" t="s">
        <v>305</v>
      </c>
      <c r="B14" s="137" t="s">
        <v>7</v>
      </c>
      <c r="C14" s="185">
        <f>C15</f>
        <v>303464</v>
      </c>
    </row>
    <row r="15" spans="1:3" s="132" customFormat="1" ht="15">
      <c r="A15" s="136" t="s">
        <v>258</v>
      </c>
      <c r="B15" s="66" t="s">
        <v>14</v>
      </c>
      <c r="C15" s="185">
        <f>C16+C17+C18+C19</f>
        <v>303464</v>
      </c>
    </row>
    <row r="16" spans="1:3" s="132" customFormat="1" ht="62.25">
      <c r="A16" s="136" t="s">
        <v>1</v>
      </c>
      <c r="B16" s="138" t="s">
        <v>253</v>
      </c>
      <c r="C16" s="185">
        <v>300232</v>
      </c>
    </row>
    <row r="17" spans="1:3" s="132" customFormat="1" ht="93">
      <c r="A17" s="136" t="s">
        <v>303</v>
      </c>
      <c r="B17" s="138" t="s">
        <v>67</v>
      </c>
      <c r="C17" s="185">
        <v>1039</v>
      </c>
    </row>
    <row r="18" spans="1:3" s="132" customFormat="1" ht="46.5">
      <c r="A18" s="136" t="s">
        <v>275</v>
      </c>
      <c r="B18" s="66" t="s">
        <v>68</v>
      </c>
      <c r="C18" s="185">
        <v>1641</v>
      </c>
    </row>
    <row r="19" spans="1:3" s="132" customFormat="1" ht="78">
      <c r="A19" s="136" t="s">
        <v>117</v>
      </c>
      <c r="B19" s="138" t="s">
        <v>37</v>
      </c>
      <c r="C19" s="185">
        <v>552</v>
      </c>
    </row>
    <row r="20" spans="1:3" s="132" customFormat="1" ht="30.75">
      <c r="A20" s="136" t="s">
        <v>1073</v>
      </c>
      <c r="B20" s="138" t="s">
        <v>1074</v>
      </c>
      <c r="C20" s="185">
        <f>C21</f>
        <v>10108</v>
      </c>
    </row>
    <row r="21" spans="1:3" s="132" customFormat="1" ht="30.75">
      <c r="A21" s="136" t="s">
        <v>1076</v>
      </c>
      <c r="B21" s="138" t="s">
        <v>1075</v>
      </c>
      <c r="C21" s="185">
        <f>C22+C23+C24</f>
        <v>10108</v>
      </c>
    </row>
    <row r="22" spans="1:3" s="132" customFormat="1" ht="62.25">
      <c r="A22" s="136" t="s">
        <v>1162</v>
      </c>
      <c r="B22" s="66" t="s">
        <v>1161</v>
      </c>
      <c r="C22" s="185">
        <v>3012</v>
      </c>
    </row>
    <row r="23" spans="1:3" s="132" customFormat="1" ht="78">
      <c r="A23" s="136" t="s">
        <v>1164</v>
      </c>
      <c r="B23" s="138" t="s">
        <v>1163</v>
      </c>
      <c r="C23" s="185">
        <v>57</v>
      </c>
    </row>
    <row r="24" spans="1:3" s="132" customFormat="1" ht="62.25">
      <c r="A24" s="136" t="s">
        <v>1168</v>
      </c>
      <c r="B24" s="66" t="s">
        <v>1166</v>
      </c>
      <c r="C24" s="185">
        <v>7039</v>
      </c>
    </row>
    <row r="25" spans="1:3" s="132" customFormat="1" ht="15">
      <c r="A25" s="136" t="s">
        <v>306</v>
      </c>
      <c r="B25" s="66" t="s">
        <v>9</v>
      </c>
      <c r="C25" s="185">
        <f>C26+C33+C35+C37</f>
        <v>91109</v>
      </c>
    </row>
    <row r="26" spans="1:3" s="132" customFormat="1" ht="30.75">
      <c r="A26" s="136" t="s">
        <v>314</v>
      </c>
      <c r="B26" s="66" t="s">
        <v>315</v>
      </c>
      <c r="C26" s="185">
        <f>C27+C30+C32</f>
        <v>54179</v>
      </c>
    </row>
    <row r="27" spans="1:3" s="132" customFormat="1" ht="30.75">
      <c r="A27" s="136" t="s">
        <v>316</v>
      </c>
      <c r="B27" s="66" t="s">
        <v>317</v>
      </c>
      <c r="C27" s="185">
        <f>C28+C29</f>
        <v>32240</v>
      </c>
    </row>
    <row r="28" spans="1:3" s="132" customFormat="1" ht="30.75">
      <c r="A28" s="136" t="s">
        <v>318</v>
      </c>
      <c r="B28" s="66" t="s">
        <v>317</v>
      </c>
      <c r="C28" s="185">
        <v>32240</v>
      </c>
    </row>
    <row r="29" spans="1:3" s="132" customFormat="1" ht="46.5">
      <c r="A29" s="136" t="s">
        <v>319</v>
      </c>
      <c r="B29" s="66" t="s">
        <v>325</v>
      </c>
      <c r="C29" s="185">
        <v>0</v>
      </c>
    </row>
    <row r="30" spans="1:3" s="132" customFormat="1" ht="30.75">
      <c r="A30" s="136" t="s">
        <v>320</v>
      </c>
      <c r="B30" s="66" t="s">
        <v>327</v>
      </c>
      <c r="C30" s="185">
        <f>C31</f>
        <v>17439</v>
      </c>
    </row>
    <row r="31" spans="1:3" s="132" customFormat="1" ht="30.75">
      <c r="A31" s="136" t="s">
        <v>328</v>
      </c>
      <c r="B31" s="66" t="s">
        <v>327</v>
      </c>
      <c r="C31" s="185">
        <v>17439</v>
      </c>
    </row>
    <row r="32" spans="1:3" s="132" customFormat="1" ht="30.75">
      <c r="A32" s="136" t="s">
        <v>254</v>
      </c>
      <c r="B32" s="66" t="s">
        <v>40</v>
      </c>
      <c r="C32" s="185">
        <v>4500</v>
      </c>
    </row>
    <row r="33" spans="1:3" s="132" customFormat="1" ht="15">
      <c r="A33" s="136" t="s">
        <v>259</v>
      </c>
      <c r="B33" s="66" t="s">
        <v>15</v>
      </c>
      <c r="C33" s="185">
        <f>C34</f>
        <v>33400</v>
      </c>
    </row>
    <row r="34" spans="1:3" s="132" customFormat="1" ht="15">
      <c r="A34" s="136" t="s">
        <v>332</v>
      </c>
      <c r="B34" s="66" t="s">
        <v>15</v>
      </c>
      <c r="C34" s="185">
        <v>33400</v>
      </c>
    </row>
    <row r="35" spans="1:3" s="132" customFormat="1" ht="15">
      <c r="A35" s="136" t="s">
        <v>333</v>
      </c>
      <c r="B35" s="66" t="s">
        <v>260</v>
      </c>
      <c r="C35" s="185">
        <f>C36</f>
        <v>1651</v>
      </c>
    </row>
    <row r="36" spans="1:3" s="132" customFormat="1" ht="15">
      <c r="A36" s="136" t="s">
        <v>334</v>
      </c>
      <c r="B36" s="66" t="s">
        <v>260</v>
      </c>
      <c r="C36" s="185">
        <v>1651</v>
      </c>
    </row>
    <row r="37" spans="1:3" s="132" customFormat="1" ht="30.75">
      <c r="A37" s="139" t="s">
        <v>3</v>
      </c>
      <c r="B37" s="66" t="s">
        <v>2</v>
      </c>
      <c r="C37" s="185">
        <f>C38</f>
        <v>1879</v>
      </c>
    </row>
    <row r="38" spans="1:3" s="132" customFormat="1" ht="30.75">
      <c r="A38" s="136" t="s">
        <v>4</v>
      </c>
      <c r="B38" s="66" t="s">
        <v>5</v>
      </c>
      <c r="C38" s="185">
        <v>1879</v>
      </c>
    </row>
    <row r="39" spans="1:3" s="132" customFormat="1" ht="30.75">
      <c r="A39" s="136" t="s">
        <v>1052</v>
      </c>
      <c r="B39" s="66" t="s">
        <v>110</v>
      </c>
      <c r="C39" s="185">
        <f>C40</f>
        <v>1778</v>
      </c>
    </row>
    <row r="40" spans="1:3" s="132" customFormat="1" ht="15">
      <c r="A40" s="136" t="s">
        <v>784</v>
      </c>
      <c r="B40" s="66" t="s">
        <v>785</v>
      </c>
      <c r="C40" s="185">
        <f>C41</f>
        <v>1778</v>
      </c>
    </row>
    <row r="41" spans="1:3" s="132" customFormat="1" ht="15">
      <c r="A41" s="136" t="s">
        <v>1053</v>
      </c>
      <c r="B41" s="66" t="s">
        <v>783</v>
      </c>
      <c r="C41" s="185">
        <v>1778</v>
      </c>
    </row>
    <row r="42" spans="1:3" s="132" customFormat="1" ht="15">
      <c r="A42" s="136" t="s">
        <v>307</v>
      </c>
      <c r="B42" s="66" t="s">
        <v>256</v>
      </c>
      <c r="C42" s="185">
        <f>C43+C44</f>
        <v>8570</v>
      </c>
    </row>
    <row r="43" spans="1:3" s="132" customFormat="1" ht="46.5">
      <c r="A43" s="136" t="s">
        <v>261</v>
      </c>
      <c r="B43" s="66" t="s">
        <v>326</v>
      </c>
      <c r="C43" s="185">
        <v>8550</v>
      </c>
    </row>
    <row r="44" spans="1:3" s="132" customFormat="1" ht="30.75">
      <c r="A44" s="136" t="s">
        <v>566</v>
      </c>
      <c r="B44" s="66" t="s">
        <v>1051</v>
      </c>
      <c r="C44" s="185">
        <v>20</v>
      </c>
    </row>
    <row r="45" spans="1:3" s="132" customFormat="1" ht="30.75">
      <c r="A45" s="136" t="s">
        <v>308</v>
      </c>
      <c r="B45" s="66" t="s">
        <v>10</v>
      </c>
      <c r="C45" s="185">
        <f>C46+C54+C56</f>
        <v>46834.1</v>
      </c>
    </row>
    <row r="46" spans="1:3" s="132" customFormat="1" ht="78">
      <c r="A46" s="136" t="s">
        <v>311</v>
      </c>
      <c r="B46" s="138" t="s">
        <v>338</v>
      </c>
      <c r="C46" s="185">
        <f>C47+C50+C52</f>
        <v>46561</v>
      </c>
    </row>
    <row r="47" spans="1:3" s="132" customFormat="1" ht="62.25">
      <c r="A47" s="136" t="s">
        <v>118</v>
      </c>
      <c r="B47" s="66" t="s">
        <v>1050</v>
      </c>
      <c r="C47" s="185">
        <f>C48+C49</f>
        <v>35530</v>
      </c>
    </row>
    <row r="48" spans="1:3" s="132" customFormat="1" ht="62.25">
      <c r="A48" s="136" t="s">
        <v>337</v>
      </c>
      <c r="B48" s="140" t="s">
        <v>356</v>
      </c>
      <c r="C48" s="186">
        <v>15165</v>
      </c>
    </row>
    <row r="49" spans="1:3" s="132" customFormat="1" ht="62.25">
      <c r="A49" s="136" t="s">
        <v>358</v>
      </c>
      <c r="B49" s="140" t="s">
        <v>357</v>
      </c>
      <c r="C49" s="187">
        <v>20365</v>
      </c>
    </row>
    <row r="50" spans="1:3" s="132" customFormat="1" ht="62.25">
      <c r="A50" s="136" t="s">
        <v>87</v>
      </c>
      <c r="B50" s="138" t="s">
        <v>341</v>
      </c>
      <c r="C50" s="185">
        <f>C51</f>
        <v>85</v>
      </c>
    </row>
    <row r="51" spans="1:3" s="132" customFormat="1" ht="62.25">
      <c r="A51" s="136" t="s">
        <v>114</v>
      </c>
      <c r="B51" s="66" t="s">
        <v>339</v>
      </c>
      <c r="C51" s="185">
        <v>85</v>
      </c>
    </row>
    <row r="52" spans="1:3" s="132" customFormat="1" ht="30.75">
      <c r="A52" s="136" t="s">
        <v>543</v>
      </c>
      <c r="B52" s="66" t="s">
        <v>544</v>
      </c>
      <c r="C52" s="185">
        <f>C53</f>
        <v>10946</v>
      </c>
    </row>
    <row r="53" spans="1:3" s="132" customFormat="1" ht="30.75">
      <c r="A53" s="136" t="s">
        <v>545</v>
      </c>
      <c r="B53" s="66" t="s">
        <v>546</v>
      </c>
      <c r="C53" s="185">
        <v>10946</v>
      </c>
    </row>
    <row r="54" spans="1:3" s="132" customFormat="1" ht="15">
      <c r="A54" s="136" t="s">
        <v>313</v>
      </c>
      <c r="B54" s="66" t="s">
        <v>567</v>
      </c>
      <c r="C54" s="185">
        <f>C55</f>
        <v>229.2</v>
      </c>
    </row>
    <row r="55" spans="1:3" s="132" customFormat="1" ht="46.5">
      <c r="A55" s="136" t="s">
        <v>279</v>
      </c>
      <c r="B55" s="66" t="s">
        <v>281</v>
      </c>
      <c r="C55" s="185">
        <v>229.2</v>
      </c>
    </row>
    <row r="56" spans="1:3" s="132" customFormat="1" ht="78">
      <c r="A56" s="136" t="s">
        <v>969</v>
      </c>
      <c r="B56" s="138" t="s">
        <v>970</v>
      </c>
      <c r="C56" s="185">
        <f>C57</f>
        <v>43.9</v>
      </c>
    </row>
    <row r="57" spans="1:3" s="132" customFormat="1" ht="62.25">
      <c r="A57" s="136" t="s">
        <v>141</v>
      </c>
      <c r="B57" s="141" t="s">
        <v>967</v>
      </c>
      <c r="C57" s="185">
        <v>43.9</v>
      </c>
    </row>
    <row r="58" spans="1:3" s="132" customFormat="1" ht="15">
      <c r="A58" s="136" t="s">
        <v>282</v>
      </c>
      <c r="B58" s="66" t="s">
        <v>287</v>
      </c>
      <c r="C58" s="185">
        <f>C59</f>
        <v>579</v>
      </c>
    </row>
    <row r="59" spans="1:3" s="132" customFormat="1" ht="15">
      <c r="A59" s="136" t="s">
        <v>288</v>
      </c>
      <c r="B59" s="66" t="s">
        <v>289</v>
      </c>
      <c r="C59" s="185">
        <f>C60+C61+C62</f>
        <v>579</v>
      </c>
    </row>
    <row r="60" spans="1:3" s="132" customFormat="1" ht="30.75">
      <c r="A60" s="136" t="s">
        <v>346</v>
      </c>
      <c r="B60" s="66" t="s">
        <v>342</v>
      </c>
      <c r="C60" s="185">
        <v>114</v>
      </c>
    </row>
    <row r="61" spans="1:3" s="132" customFormat="1" ht="15">
      <c r="A61" s="136" t="s">
        <v>348</v>
      </c>
      <c r="B61" s="66" t="s">
        <v>41</v>
      </c>
      <c r="C61" s="185">
        <v>46</v>
      </c>
    </row>
    <row r="62" spans="1:3" s="132" customFormat="1" ht="15">
      <c r="A62" s="136" t="s">
        <v>349</v>
      </c>
      <c r="B62" s="66" t="s">
        <v>344</v>
      </c>
      <c r="C62" s="185">
        <v>419</v>
      </c>
    </row>
    <row r="63" spans="1:3" s="132" customFormat="1" ht="30.75">
      <c r="A63" s="136" t="s">
        <v>76</v>
      </c>
      <c r="B63" s="66" t="s">
        <v>505</v>
      </c>
      <c r="C63" s="185">
        <f>C64</f>
        <v>220</v>
      </c>
    </row>
    <row r="64" spans="1:3" s="132" customFormat="1" ht="15">
      <c r="A64" s="136" t="s">
        <v>78</v>
      </c>
      <c r="B64" s="66" t="s">
        <v>77</v>
      </c>
      <c r="C64" s="185">
        <f>C65</f>
        <v>220</v>
      </c>
    </row>
    <row r="65" spans="1:3" s="132" customFormat="1" ht="26.25">
      <c r="A65" s="142" t="s">
        <v>1057</v>
      </c>
      <c r="B65" s="143" t="s">
        <v>971</v>
      </c>
      <c r="C65" s="185">
        <v>220</v>
      </c>
    </row>
    <row r="66" spans="1:3" s="132" customFormat="1" ht="30.75">
      <c r="A66" s="136" t="s">
        <v>90</v>
      </c>
      <c r="B66" s="66" t="s">
        <v>91</v>
      </c>
      <c r="C66" s="185">
        <f>C69+C67</f>
        <v>21535.9</v>
      </c>
    </row>
    <row r="67" spans="1:3" s="132" customFormat="1" ht="62.25">
      <c r="A67" s="136" t="s">
        <v>1048</v>
      </c>
      <c r="B67" s="138" t="s">
        <v>802</v>
      </c>
      <c r="C67" s="185">
        <f>C68</f>
        <v>16174.9</v>
      </c>
    </row>
    <row r="68" spans="1:3" s="132" customFormat="1" ht="62.25">
      <c r="A68" s="136" t="s">
        <v>321</v>
      </c>
      <c r="B68" s="66" t="s">
        <v>323</v>
      </c>
      <c r="C68" s="185">
        <v>16174.9</v>
      </c>
    </row>
    <row r="69" spans="1:3" s="132" customFormat="1" ht="30.75">
      <c r="A69" s="136" t="s">
        <v>128</v>
      </c>
      <c r="B69" s="66" t="s">
        <v>801</v>
      </c>
      <c r="C69" s="185">
        <f>C70</f>
        <v>5361</v>
      </c>
    </row>
    <row r="70" spans="1:3" s="132" customFormat="1" ht="30.75">
      <c r="A70" s="136" t="s">
        <v>129</v>
      </c>
      <c r="B70" s="66" t="s">
        <v>324</v>
      </c>
      <c r="C70" s="185">
        <f>C71+C72</f>
        <v>5361</v>
      </c>
    </row>
    <row r="71" spans="1:3" s="132" customFormat="1" ht="46.5">
      <c r="A71" s="136" t="s">
        <v>280</v>
      </c>
      <c r="B71" s="141" t="s">
        <v>359</v>
      </c>
      <c r="C71" s="185">
        <v>3781</v>
      </c>
    </row>
    <row r="72" spans="1:3" s="132" customFormat="1" ht="46.5">
      <c r="A72" s="136" t="s">
        <v>361</v>
      </c>
      <c r="B72" s="141" t="s">
        <v>360</v>
      </c>
      <c r="C72" s="185">
        <v>1580</v>
      </c>
    </row>
    <row r="73" spans="1:3" s="132" customFormat="1" ht="15">
      <c r="A73" s="136" t="s">
        <v>309</v>
      </c>
      <c r="B73" s="66" t="s">
        <v>568</v>
      </c>
      <c r="C73" s="185">
        <f>SUM(C74:C87)</f>
        <v>3574</v>
      </c>
    </row>
    <row r="74" spans="1:3" s="132" customFormat="1" ht="62.25">
      <c r="A74" s="136" t="s">
        <v>140</v>
      </c>
      <c r="B74" s="66" t="s">
        <v>79</v>
      </c>
      <c r="C74" s="185">
        <v>60</v>
      </c>
    </row>
    <row r="75" spans="1:3" s="132" customFormat="1" ht="46.5">
      <c r="A75" s="136" t="s">
        <v>111</v>
      </c>
      <c r="B75" s="66" t="s">
        <v>112</v>
      </c>
      <c r="C75" s="185">
        <v>10</v>
      </c>
    </row>
    <row r="76" spans="1:3" s="132" customFormat="1" ht="46.5">
      <c r="A76" s="136" t="s">
        <v>291</v>
      </c>
      <c r="B76" s="66" t="s">
        <v>80</v>
      </c>
      <c r="C76" s="185">
        <v>30</v>
      </c>
    </row>
    <row r="77" spans="1:3" s="132" customFormat="1" ht="46.5">
      <c r="A77" s="136" t="s">
        <v>113</v>
      </c>
      <c r="B77" s="66" t="s">
        <v>872</v>
      </c>
      <c r="C77" s="185">
        <v>116</v>
      </c>
    </row>
    <row r="78" spans="1:3" s="132" customFormat="1" ht="30.75">
      <c r="A78" s="136" t="s">
        <v>42</v>
      </c>
      <c r="B78" s="66" t="s">
        <v>210</v>
      </c>
      <c r="C78" s="185">
        <v>134</v>
      </c>
    </row>
    <row r="79" spans="1:3" s="132" customFormat="1" ht="30.75">
      <c r="A79" s="136" t="s">
        <v>845</v>
      </c>
      <c r="B79" s="66" t="s">
        <v>211</v>
      </c>
      <c r="C79" s="185">
        <v>378</v>
      </c>
    </row>
    <row r="80" spans="1:3" s="132" customFormat="1" ht="30.75">
      <c r="A80" s="136" t="s">
        <v>294</v>
      </c>
      <c r="B80" s="66" t="s">
        <v>295</v>
      </c>
      <c r="C80" s="185">
        <v>225</v>
      </c>
    </row>
    <row r="81" spans="1:3" s="132" customFormat="1" ht="15">
      <c r="A81" s="136" t="s">
        <v>296</v>
      </c>
      <c r="B81" s="66" t="s">
        <v>297</v>
      </c>
      <c r="C81" s="185">
        <v>205</v>
      </c>
    </row>
    <row r="82" spans="1:3" s="132" customFormat="1" ht="30.75">
      <c r="A82" s="136" t="s">
        <v>213</v>
      </c>
      <c r="B82" s="66" t="s">
        <v>81</v>
      </c>
      <c r="C82" s="185">
        <v>25</v>
      </c>
    </row>
    <row r="83" spans="1:3" s="132" customFormat="1" ht="30.75">
      <c r="A83" s="136" t="s">
        <v>73</v>
      </c>
      <c r="B83" s="66" t="s">
        <v>72</v>
      </c>
      <c r="C83" s="185">
        <v>65.3</v>
      </c>
    </row>
    <row r="84" spans="1:3" s="132" customFormat="1" ht="30.75">
      <c r="A84" s="136" t="s">
        <v>74</v>
      </c>
      <c r="B84" s="66" t="s">
        <v>70</v>
      </c>
      <c r="C84" s="185">
        <v>40</v>
      </c>
    </row>
    <row r="85" spans="1:3" s="132" customFormat="1" ht="52.5" customHeight="1">
      <c r="A85" s="136" t="s">
        <v>214</v>
      </c>
      <c r="B85" s="66" t="s">
        <v>215</v>
      </c>
      <c r="C85" s="185">
        <v>604</v>
      </c>
    </row>
    <row r="86" spans="1:3" s="132" customFormat="1" ht="30.75">
      <c r="A86" s="136" t="s">
        <v>75</v>
      </c>
      <c r="B86" s="66" t="s">
        <v>71</v>
      </c>
      <c r="C86" s="185">
        <v>5</v>
      </c>
    </row>
    <row r="87" spans="1:3" s="132" customFormat="1" ht="30.75">
      <c r="A87" s="136" t="s">
        <v>1126</v>
      </c>
      <c r="B87" s="66" t="s">
        <v>565</v>
      </c>
      <c r="C87" s="185">
        <v>1676.7</v>
      </c>
    </row>
    <row r="88" spans="1:3" s="132" customFormat="1" ht="15">
      <c r="A88" s="136" t="s">
        <v>1170</v>
      </c>
      <c r="B88" s="141" t="s">
        <v>6</v>
      </c>
      <c r="C88" s="184">
        <f>C89+C151+C155</f>
        <v>887227.9285</v>
      </c>
    </row>
    <row r="89" spans="1:3" s="132" customFormat="1" ht="30.75">
      <c r="A89" s="136" t="s">
        <v>1171</v>
      </c>
      <c r="B89" s="141" t="s">
        <v>986</v>
      </c>
      <c r="C89" s="184">
        <f>C117+C142+C90+C97</f>
        <v>887285.9285</v>
      </c>
    </row>
    <row r="90" spans="1:3" s="132" customFormat="1" ht="30.75">
      <c r="A90" s="136" t="s">
        <v>1169</v>
      </c>
      <c r="B90" s="141" t="s">
        <v>1079</v>
      </c>
      <c r="C90" s="184">
        <f>C92+C94+C95</f>
        <v>87007.5</v>
      </c>
    </row>
    <row r="91" spans="1:3" s="132" customFormat="1" ht="15">
      <c r="A91" s="136" t="s">
        <v>987</v>
      </c>
      <c r="B91" s="141" t="s">
        <v>1140</v>
      </c>
      <c r="C91" s="184">
        <f>C92</f>
        <v>55735.1</v>
      </c>
    </row>
    <row r="92" spans="1:3" s="132" customFormat="1" ht="30.75">
      <c r="A92" s="136" t="s">
        <v>540</v>
      </c>
      <c r="B92" s="141" t="s">
        <v>1080</v>
      </c>
      <c r="C92" s="184">
        <v>55735.1</v>
      </c>
    </row>
    <row r="93" spans="1:3" s="132" customFormat="1" ht="30.75">
      <c r="A93" s="136" t="s">
        <v>1021</v>
      </c>
      <c r="B93" s="141" t="s">
        <v>1022</v>
      </c>
      <c r="C93" s="184">
        <f>C94</f>
        <v>8022.4</v>
      </c>
    </row>
    <row r="94" spans="1:3" s="132" customFormat="1" ht="30.75">
      <c r="A94" s="136" t="s">
        <v>541</v>
      </c>
      <c r="B94" s="141" t="s">
        <v>1081</v>
      </c>
      <c r="C94" s="184">
        <v>8022.4</v>
      </c>
    </row>
    <row r="95" spans="1:3" s="132" customFormat="1" ht="46.5">
      <c r="A95" s="188" t="s">
        <v>184</v>
      </c>
      <c r="B95" s="193" t="s">
        <v>185</v>
      </c>
      <c r="C95" s="227">
        <f>C96</f>
        <v>23250</v>
      </c>
    </row>
    <row r="96" spans="1:3" s="132" customFormat="1" ht="30.75">
      <c r="A96" s="188" t="s">
        <v>186</v>
      </c>
      <c r="B96" s="193" t="s">
        <v>187</v>
      </c>
      <c r="C96" s="227">
        <v>23250</v>
      </c>
    </row>
    <row r="97" spans="1:3" s="132" customFormat="1" ht="30.75">
      <c r="A97" s="136" t="s">
        <v>65</v>
      </c>
      <c r="B97" s="141" t="s">
        <v>64</v>
      </c>
      <c r="C97" s="184">
        <f>C107+C101+C106+C100+C98+C105+C99+C103</f>
        <v>167338.704</v>
      </c>
    </row>
    <row r="98" spans="1:3" s="132" customFormat="1" ht="30.75">
      <c r="A98" s="190" t="s">
        <v>1213</v>
      </c>
      <c r="B98" s="191" t="s">
        <v>1214</v>
      </c>
      <c r="C98" s="192">
        <v>9636.355</v>
      </c>
    </row>
    <row r="99" spans="1:3" s="132" customFormat="1" ht="46.5">
      <c r="A99" s="190" t="s">
        <v>1228</v>
      </c>
      <c r="B99" s="191" t="s">
        <v>1229</v>
      </c>
      <c r="C99" s="192">
        <v>2555.43</v>
      </c>
    </row>
    <row r="100" spans="1:3" s="132" customFormat="1" ht="30.75">
      <c r="A100" s="190" t="s">
        <v>1205</v>
      </c>
      <c r="B100" s="191" t="s">
        <v>1206</v>
      </c>
      <c r="C100" s="192">
        <v>7504.92</v>
      </c>
    </row>
    <row r="101" spans="1:3" s="132" customFormat="1" ht="30.75">
      <c r="A101" s="136" t="s">
        <v>59</v>
      </c>
      <c r="B101" s="141" t="s">
        <v>63</v>
      </c>
      <c r="C101" s="184">
        <f>C102</f>
        <v>53474.6</v>
      </c>
    </row>
    <row r="102" spans="1:3" s="132" customFormat="1" ht="15">
      <c r="A102" s="136" t="s">
        <v>58</v>
      </c>
      <c r="B102" s="141" t="s">
        <v>62</v>
      </c>
      <c r="C102" s="184">
        <v>53474.6</v>
      </c>
    </row>
    <row r="103" spans="1:3" s="132" customFormat="1" ht="51.75" customHeight="1">
      <c r="A103" s="190" t="s">
        <v>1230</v>
      </c>
      <c r="B103" s="191" t="s">
        <v>1231</v>
      </c>
      <c r="C103" s="192">
        <f>C104</f>
        <v>2855.234</v>
      </c>
    </row>
    <row r="104" spans="1:3" s="132" customFormat="1" ht="30.75">
      <c r="A104" s="190" t="s">
        <v>1232</v>
      </c>
      <c r="B104" s="191" t="s">
        <v>1233</v>
      </c>
      <c r="C104" s="192">
        <v>2855.234</v>
      </c>
    </row>
    <row r="105" spans="1:3" s="132" customFormat="1" ht="46.5">
      <c r="A105" s="190" t="s">
        <v>1227</v>
      </c>
      <c r="B105" s="191" t="s">
        <v>1222</v>
      </c>
      <c r="C105" s="192">
        <v>927.106</v>
      </c>
    </row>
    <row r="106" spans="1:3" s="132" customFormat="1" ht="78">
      <c r="A106" s="136" t="s">
        <v>1151</v>
      </c>
      <c r="B106" s="141" t="s">
        <v>1152</v>
      </c>
      <c r="C106" s="184">
        <v>35544</v>
      </c>
    </row>
    <row r="107" spans="1:3" s="132" customFormat="1" ht="15">
      <c r="A107" s="136" t="s">
        <v>56</v>
      </c>
      <c r="B107" s="141" t="s">
        <v>61</v>
      </c>
      <c r="C107" s="184">
        <f>C109+C108+C111+C112+C110+C115+F105+C113+C114+C116</f>
        <v>54841.059</v>
      </c>
    </row>
    <row r="108" spans="1:3" s="132" customFormat="1" ht="15">
      <c r="A108" s="136" t="s">
        <v>791</v>
      </c>
      <c r="B108" s="66" t="s">
        <v>794</v>
      </c>
      <c r="C108" s="184">
        <v>24179.7</v>
      </c>
    </row>
    <row r="109" spans="1:3" s="132" customFormat="1" ht="46.5">
      <c r="A109" s="136" t="s">
        <v>57</v>
      </c>
      <c r="B109" s="141" t="s">
        <v>60</v>
      </c>
      <c r="C109" s="184">
        <v>624.5</v>
      </c>
    </row>
    <row r="110" spans="1:3" s="132" customFormat="1" ht="30.75">
      <c r="A110" s="190" t="s">
        <v>1215</v>
      </c>
      <c r="B110" s="191" t="s">
        <v>1174</v>
      </c>
      <c r="C110" s="192">
        <v>347.16</v>
      </c>
    </row>
    <row r="111" spans="1:3" s="132" customFormat="1" ht="46.5">
      <c r="A111" s="190" t="s">
        <v>1202</v>
      </c>
      <c r="B111" s="191" t="s">
        <v>1180</v>
      </c>
      <c r="C111" s="192">
        <v>1923.601</v>
      </c>
    </row>
    <row r="112" spans="1:3" s="132" customFormat="1" ht="30.75">
      <c r="A112" s="190" t="s">
        <v>1203</v>
      </c>
      <c r="B112" s="191" t="s">
        <v>1204</v>
      </c>
      <c r="C112" s="192">
        <v>58.1</v>
      </c>
    </row>
    <row r="113" spans="1:3" s="132" customFormat="1" ht="62.25">
      <c r="A113" s="190" t="s">
        <v>1223</v>
      </c>
      <c r="B113" s="191" t="s">
        <v>1224</v>
      </c>
      <c r="C113" s="192">
        <v>7900</v>
      </c>
    </row>
    <row r="114" spans="1:3" s="132" customFormat="1" ht="62.25">
      <c r="A114" s="190" t="s">
        <v>1225</v>
      </c>
      <c r="B114" s="191" t="s">
        <v>1226</v>
      </c>
      <c r="C114" s="192">
        <f>4720+6090</f>
        <v>10810</v>
      </c>
    </row>
    <row r="115" spans="1:3" s="132" customFormat="1" ht="30.75">
      <c r="A115" s="190" t="s">
        <v>1216</v>
      </c>
      <c r="B115" s="191" t="s">
        <v>1217</v>
      </c>
      <c r="C115" s="192">
        <f>2389.6-514.6</f>
        <v>1875</v>
      </c>
    </row>
    <row r="116" spans="1:3" s="132" customFormat="1" ht="30.75">
      <c r="A116" s="188" t="s">
        <v>438</v>
      </c>
      <c r="B116" s="193" t="s">
        <v>576</v>
      </c>
      <c r="C116" s="192">
        <v>7122.998</v>
      </c>
    </row>
    <row r="117" spans="1:3" s="132" customFormat="1" ht="30.75">
      <c r="A117" s="188" t="s">
        <v>442</v>
      </c>
      <c r="B117" s="66" t="s">
        <v>786</v>
      </c>
      <c r="C117" s="184">
        <f>C120+C119+C118+C140+C139+C141</f>
        <v>623806.7</v>
      </c>
    </row>
    <row r="118" spans="1:3" s="132" customFormat="1" ht="46.5">
      <c r="A118" s="136" t="s">
        <v>1109</v>
      </c>
      <c r="B118" s="66" t="s">
        <v>1108</v>
      </c>
      <c r="C118" s="184">
        <v>1579.2</v>
      </c>
    </row>
    <row r="119" spans="1:3" s="132" customFormat="1" ht="46.5">
      <c r="A119" s="136" t="s">
        <v>1106</v>
      </c>
      <c r="B119" s="66" t="s">
        <v>1107</v>
      </c>
      <c r="C119" s="184">
        <v>977.6</v>
      </c>
    </row>
    <row r="120" spans="1:3" s="132" customFormat="1" ht="30.75">
      <c r="A120" s="136" t="s">
        <v>88</v>
      </c>
      <c r="B120" s="66" t="s">
        <v>96</v>
      </c>
      <c r="C120" s="184">
        <f>C122+C126+C127+C128+C129+C133+C123+C124+C125+C131+C132+C121+C134+C136+C137+C138+C130+C135</f>
        <v>593054.7000000001</v>
      </c>
    </row>
    <row r="121" spans="1:3" s="132" customFormat="1" ht="30.75">
      <c r="A121" s="136" t="s">
        <v>95</v>
      </c>
      <c r="B121" s="66" t="s">
        <v>795</v>
      </c>
      <c r="C121" s="184">
        <v>8074.6</v>
      </c>
    </row>
    <row r="122" spans="1:3" s="132" customFormat="1" ht="62.25">
      <c r="A122" s="136" t="s">
        <v>1112</v>
      </c>
      <c r="B122" s="66" t="s">
        <v>255</v>
      </c>
      <c r="C122" s="184">
        <v>9044.7</v>
      </c>
    </row>
    <row r="123" spans="1:3" s="132" customFormat="1" ht="30.75">
      <c r="A123" s="136" t="s">
        <v>1113</v>
      </c>
      <c r="B123" s="66" t="s">
        <v>1114</v>
      </c>
      <c r="C123" s="184">
        <v>998</v>
      </c>
    </row>
    <row r="124" spans="1:3" s="132" customFormat="1" ht="30.75">
      <c r="A124" s="136" t="s">
        <v>1115</v>
      </c>
      <c r="B124" s="66" t="s">
        <v>134</v>
      </c>
      <c r="C124" s="184">
        <v>229.4</v>
      </c>
    </row>
    <row r="125" spans="1:3" s="132" customFormat="1" ht="30.75">
      <c r="A125" s="136" t="s">
        <v>1116</v>
      </c>
      <c r="B125" s="66" t="s">
        <v>290</v>
      </c>
      <c r="C125" s="184">
        <v>3891</v>
      </c>
    </row>
    <row r="126" spans="1:3" s="132" customFormat="1" ht="186.75">
      <c r="A126" s="136" t="s">
        <v>1157</v>
      </c>
      <c r="B126" s="66" t="s">
        <v>796</v>
      </c>
      <c r="C126" s="184">
        <v>191213.1</v>
      </c>
    </row>
    <row r="127" spans="1:3" s="132" customFormat="1" ht="156">
      <c r="A127" s="136" t="s">
        <v>1155</v>
      </c>
      <c r="B127" s="66" t="s">
        <v>797</v>
      </c>
      <c r="C127" s="184">
        <v>2636.5</v>
      </c>
    </row>
    <row r="128" spans="1:3" s="132" customFormat="1" ht="140.25">
      <c r="A128" s="136" t="s">
        <v>1156</v>
      </c>
      <c r="B128" s="66" t="s">
        <v>1128</v>
      </c>
      <c r="C128" s="184">
        <v>312811.8</v>
      </c>
    </row>
    <row r="129" spans="1:3" s="132" customFormat="1" ht="171">
      <c r="A129" s="136" t="s">
        <v>1158</v>
      </c>
      <c r="B129" s="66" t="s">
        <v>1129</v>
      </c>
      <c r="C129" s="184">
        <v>9529</v>
      </c>
    </row>
    <row r="130" spans="1:3" s="132" customFormat="1" ht="78">
      <c r="A130" s="136" t="s">
        <v>1153</v>
      </c>
      <c r="B130" s="66" t="s">
        <v>521</v>
      </c>
      <c r="C130" s="184">
        <v>500</v>
      </c>
    </row>
    <row r="131" spans="1:3" s="132" customFormat="1" ht="46.5">
      <c r="A131" s="136" t="s">
        <v>301</v>
      </c>
      <c r="B131" s="66" t="s">
        <v>620</v>
      </c>
      <c r="C131" s="184">
        <v>15544.5</v>
      </c>
    </row>
    <row r="132" spans="1:3" s="132" customFormat="1" ht="30.75">
      <c r="A132" s="136" t="s">
        <v>302</v>
      </c>
      <c r="B132" s="66" t="s">
        <v>1133</v>
      </c>
      <c r="C132" s="184">
        <v>1870.1</v>
      </c>
    </row>
    <row r="133" spans="1:3" s="132" customFormat="1" ht="62.25">
      <c r="A133" s="136" t="s">
        <v>217</v>
      </c>
      <c r="B133" s="66" t="s">
        <v>218</v>
      </c>
      <c r="C133" s="184">
        <v>772.8</v>
      </c>
    </row>
    <row r="134" spans="1:3" s="132" customFormat="1" ht="62.25">
      <c r="A134" s="136" t="s">
        <v>1154</v>
      </c>
      <c r="B134" s="66" t="s">
        <v>1134</v>
      </c>
      <c r="C134" s="184">
        <v>747.1</v>
      </c>
    </row>
    <row r="135" spans="1:3" s="132" customFormat="1" ht="30.75">
      <c r="A135" s="136" t="s">
        <v>621</v>
      </c>
      <c r="B135" s="66" t="s">
        <v>622</v>
      </c>
      <c r="C135" s="184">
        <v>2630.6</v>
      </c>
    </row>
    <row r="136" spans="1:3" s="132" customFormat="1" ht="62.25">
      <c r="A136" s="136" t="s">
        <v>1130</v>
      </c>
      <c r="B136" s="66" t="s">
        <v>89</v>
      </c>
      <c r="C136" s="184">
        <v>7984.8</v>
      </c>
    </row>
    <row r="137" spans="1:3" s="132" customFormat="1" ht="62.25">
      <c r="A137" s="136" t="s">
        <v>1131</v>
      </c>
      <c r="B137" s="66" t="s">
        <v>243</v>
      </c>
      <c r="C137" s="184">
        <v>13175.9</v>
      </c>
    </row>
    <row r="138" spans="1:3" s="132" customFormat="1" ht="62.25">
      <c r="A138" s="136" t="s">
        <v>1132</v>
      </c>
      <c r="B138" s="66" t="s">
        <v>547</v>
      </c>
      <c r="C138" s="184">
        <v>11400.8</v>
      </c>
    </row>
    <row r="139" spans="1:3" s="132" customFormat="1" ht="46.5">
      <c r="A139" s="136" t="s">
        <v>241</v>
      </c>
      <c r="B139" s="66" t="s">
        <v>242</v>
      </c>
      <c r="C139" s="184">
        <v>15854.2</v>
      </c>
    </row>
    <row r="140" spans="1:3" s="132" customFormat="1" ht="62.25">
      <c r="A140" s="136" t="s">
        <v>1160</v>
      </c>
      <c r="B140" s="66" t="s">
        <v>1159</v>
      </c>
      <c r="C140" s="184">
        <v>11253</v>
      </c>
    </row>
    <row r="141" spans="1:3" s="132" customFormat="1" ht="30.75">
      <c r="A141" s="190" t="s">
        <v>1207</v>
      </c>
      <c r="B141" s="191" t="s">
        <v>1208</v>
      </c>
      <c r="C141" s="192">
        <v>1088</v>
      </c>
    </row>
    <row r="142" spans="1:3" s="132" customFormat="1" ht="15">
      <c r="A142" s="136" t="s">
        <v>1118</v>
      </c>
      <c r="B142" s="66" t="s">
        <v>1117</v>
      </c>
      <c r="C142" s="184">
        <f>C143+C147+C145+C146+C148+C149+C144+C150</f>
        <v>9133.024500000001</v>
      </c>
    </row>
    <row r="143" spans="1:3" s="194" customFormat="1" ht="62.25">
      <c r="A143" s="136" t="s">
        <v>1093</v>
      </c>
      <c r="B143" s="66" t="s">
        <v>43</v>
      </c>
      <c r="C143" s="184">
        <v>60</v>
      </c>
    </row>
    <row r="144" spans="1:3" s="194" customFormat="1" ht="46.5">
      <c r="A144" s="190" t="s">
        <v>1234</v>
      </c>
      <c r="B144" s="191" t="s">
        <v>1235</v>
      </c>
      <c r="C144" s="192">
        <v>25.7</v>
      </c>
    </row>
    <row r="145" spans="1:3" s="194" customFormat="1" ht="46.5">
      <c r="A145" s="190" t="s">
        <v>1209</v>
      </c>
      <c r="B145" s="191" t="s">
        <v>1210</v>
      </c>
      <c r="C145" s="192">
        <v>100</v>
      </c>
    </row>
    <row r="146" spans="1:3" s="194" customFormat="1" ht="46.5">
      <c r="A146" s="190" t="s">
        <v>1211</v>
      </c>
      <c r="B146" s="191" t="s">
        <v>1212</v>
      </c>
      <c r="C146" s="192">
        <v>50</v>
      </c>
    </row>
    <row r="147" spans="1:3" s="132" customFormat="1" ht="30.75">
      <c r="A147" s="136" t="s">
        <v>216</v>
      </c>
      <c r="B147" s="66" t="s">
        <v>44</v>
      </c>
      <c r="C147" s="184">
        <v>8100</v>
      </c>
    </row>
    <row r="148" spans="1:3" s="132" customFormat="1" ht="30.75">
      <c r="A148" s="190" t="s">
        <v>1218</v>
      </c>
      <c r="B148" s="191" t="s">
        <v>1219</v>
      </c>
      <c r="C148" s="192">
        <v>100</v>
      </c>
    </row>
    <row r="149" spans="1:3" s="132" customFormat="1" ht="46.5">
      <c r="A149" s="190" t="s">
        <v>1220</v>
      </c>
      <c r="B149" s="191" t="s">
        <v>1221</v>
      </c>
      <c r="C149" s="192">
        <v>320</v>
      </c>
    </row>
    <row r="150" spans="1:3" s="132" customFormat="1" ht="46.5">
      <c r="A150" s="190" t="s">
        <v>1236</v>
      </c>
      <c r="B150" s="191" t="s">
        <v>1237</v>
      </c>
      <c r="C150" s="192">
        <v>377.3245</v>
      </c>
    </row>
    <row r="151" spans="1:3" s="132" customFormat="1" ht="15">
      <c r="A151" s="190" t="s">
        <v>1238</v>
      </c>
      <c r="B151" s="191" t="s">
        <v>1239</v>
      </c>
      <c r="C151" s="192">
        <f>C152</f>
        <v>1808</v>
      </c>
    </row>
    <row r="152" spans="1:3" s="132" customFormat="1" ht="15">
      <c r="A152" s="188" t="s">
        <v>441</v>
      </c>
      <c r="B152" s="191" t="s">
        <v>1240</v>
      </c>
      <c r="C152" s="192">
        <f>C153+C154</f>
        <v>1808</v>
      </c>
    </row>
    <row r="153" spans="1:3" s="132" customFormat="1" ht="46.5">
      <c r="A153" s="188" t="s">
        <v>440</v>
      </c>
      <c r="B153" s="191" t="s">
        <v>1241</v>
      </c>
      <c r="C153" s="192">
        <v>508</v>
      </c>
    </row>
    <row r="154" spans="1:3" s="132" customFormat="1" ht="46.5">
      <c r="A154" s="188" t="s">
        <v>439</v>
      </c>
      <c r="B154" s="191" t="s">
        <v>1242</v>
      </c>
      <c r="C154" s="192">
        <v>1300</v>
      </c>
    </row>
    <row r="155" spans="1:3" s="132" customFormat="1" ht="46.5">
      <c r="A155" s="188" t="s">
        <v>443</v>
      </c>
      <c r="B155" s="193" t="s">
        <v>444</v>
      </c>
      <c r="C155" s="192">
        <f>C156</f>
        <v>-1866</v>
      </c>
    </row>
    <row r="156" spans="1:3" s="132" customFormat="1" ht="15">
      <c r="A156" s="188" t="s">
        <v>445</v>
      </c>
      <c r="B156" s="191"/>
      <c r="C156" s="192">
        <v>-1866</v>
      </c>
    </row>
    <row r="157" spans="1:3" s="145" customFormat="1" ht="15">
      <c r="A157" s="144"/>
      <c r="B157" s="228" t="s">
        <v>16</v>
      </c>
      <c r="C157" s="229">
        <f>C88+C13</f>
        <v>1374999.9285</v>
      </c>
    </row>
    <row r="158" spans="1:3" s="132" customFormat="1" ht="15">
      <c r="A158" s="146"/>
      <c r="B158" s="147"/>
      <c r="C158" s="148"/>
    </row>
    <row r="159" s="132" customFormat="1" ht="15">
      <c r="C159" s="135"/>
    </row>
    <row r="160" spans="1:3" s="132" customFormat="1" ht="15">
      <c r="A160" s="327" t="s">
        <v>1289</v>
      </c>
      <c r="B160" s="268"/>
      <c r="C160" s="268"/>
    </row>
    <row r="161" s="132" customFormat="1" ht="15">
      <c r="C161" s="135"/>
    </row>
    <row r="162" spans="3:4" s="132" customFormat="1" ht="15">
      <c r="C162" s="135"/>
      <c r="D162" s="149"/>
    </row>
    <row r="163" s="132" customFormat="1" ht="15">
      <c r="C163" s="135"/>
    </row>
    <row r="164" s="132" customFormat="1" ht="15">
      <c r="C164" s="135"/>
    </row>
    <row r="165" s="132" customFormat="1" ht="15">
      <c r="C165" s="135"/>
    </row>
    <row r="166" s="132" customFormat="1" ht="15">
      <c r="C166" s="135"/>
    </row>
    <row r="167" s="132" customFormat="1" ht="15">
      <c r="C167" s="135"/>
    </row>
    <row r="168" s="132" customFormat="1" ht="15">
      <c r="C168" s="135"/>
    </row>
    <row r="169" s="132" customFormat="1" ht="15">
      <c r="C169" s="135"/>
    </row>
    <row r="170" s="132" customFormat="1" ht="15">
      <c r="C170" s="135"/>
    </row>
    <row r="171" s="132" customFormat="1" ht="15">
      <c r="C171" s="135"/>
    </row>
    <row r="172" s="132" customFormat="1" ht="15">
      <c r="C172" s="135"/>
    </row>
    <row r="173" s="132" customFormat="1" ht="15">
      <c r="C173" s="135"/>
    </row>
    <row r="174" s="132" customFormat="1" ht="15">
      <c r="C174" s="135"/>
    </row>
    <row r="175" s="132" customFormat="1" ht="15">
      <c r="C175" s="135"/>
    </row>
    <row r="176" s="132" customFormat="1" ht="15">
      <c r="C176" s="135"/>
    </row>
    <row r="177" s="132" customFormat="1" ht="15">
      <c r="C177" s="135"/>
    </row>
    <row r="178" s="132" customFormat="1" ht="15">
      <c r="C178" s="135"/>
    </row>
    <row r="179" s="132" customFormat="1" ht="15">
      <c r="C179" s="135"/>
    </row>
    <row r="180" s="132" customFormat="1" ht="15">
      <c r="C180" s="135"/>
    </row>
    <row r="181" s="132" customFormat="1" ht="15">
      <c r="C181" s="135"/>
    </row>
    <row r="182" s="132" customFormat="1" ht="15">
      <c r="C182" s="135"/>
    </row>
    <row r="183" s="132" customFormat="1" ht="15">
      <c r="C183" s="135"/>
    </row>
    <row r="184" spans="1:3" ht="15">
      <c r="A184" s="132"/>
      <c r="C184" s="135"/>
    </row>
    <row r="185" spans="1:3" ht="15">
      <c r="A185" s="132"/>
      <c r="C185" s="135"/>
    </row>
    <row r="186" spans="1:3" ht="15">
      <c r="A186" s="132"/>
      <c r="C186" s="135"/>
    </row>
  </sheetData>
  <sheetProtection/>
  <mergeCells count="9">
    <mergeCell ref="A160:C160"/>
    <mergeCell ref="A1:C1"/>
    <mergeCell ref="A2:C2"/>
    <mergeCell ref="A3:C3"/>
    <mergeCell ref="A4:C4"/>
    <mergeCell ref="A5:C5"/>
    <mergeCell ref="A9:C9"/>
    <mergeCell ref="A8:C8"/>
    <mergeCell ref="B6:C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4"/>
  <sheetViews>
    <sheetView zoomScale="70" zoomScaleNormal="70" workbookViewId="0" topLeftCell="A136">
      <selection activeCell="B157" sqref="B157"/>
    </sheetView>
  </sheetViews>
  <sheetFormatPr defaultColWidth="9.125" defaultRowHeight="12.75"/>
  <cols>
    <col min="1" max="1" width="26.50390625" style="113" customWidth="1"/>
    <col min="2" max="2" width="64.00390625" style="115" customWidth="1"/>
    <col min="3" max="3" width="13.375" style="113" customWidth="1"/>
    <col min="4" max="4" width="14.50390625" style="113" customWidth="1"/>
    <col min="5" max="6" width="9.125" style="113" customWidth="1"/>
    <col min="7" max="7" width="9.50390625" style="113" bestFit="1" customWidth="1"/>
    <col min="8" max="16384" width="9.125" style="113" customWidth="1"/>
  </cols>
  <sheetData>
    <row r="1" spans="1:4" ht="15">
      <c r="A1" s="274" t="s">
        <v>766</v>
      </c>
      <c r="B1" s="274"/>
      <c r="C1" s="274"/>
      <c r="D1" s="274"/>
    </row>
    <row r="2" spans="1:4" ht="15">
      <c r="A2" s="274" t="s">
        <v>160</v>
      </c>
      <c r="B2" s="274"/>
      <c r="C2" s="274"/>
      <c r="D2" s="274"/>
    </row>
    <row r="3" spans="1:4" ht="15">
      <c r="A3" s="274" t="s">
        <v>767</v>
      </c>
      <c r="B3" s="274"/>
      <c r="C3" s="274"/>
      <c r="D3" s="274"/>
    </row>
    <row r="4" spans="1:4" ht="15">
      <c r="A4" s="274" t="s">
        <v>768</v>
      </c>
      <c r="B4" s="274"/>
      <c r="C4" s="274"/>
      <c r="D4" s="274"/>
    </row>
    <row r="5" spans="1:4" ht="15">
      <c r="A5" s="274" t="s">
        <v>458</v>
      </c>
      <c r="B5" s="274"/>
      <c r="C5" s="274"/>
      <c r="D5" s="274"/>
    </row>
    <row r="6" spans="2:4" ht="15">
      <c r="B6" s="278" t="s">
        <v>1251</v>
      </c>
      <c r="C6" s="279"/>
      <c r="D6" s="279"/>
    </row>
    <row r="7" spans="3:4" ht="15">
      <c r="C7" s="222"/>
      <c r="D7" s="222"/>
    </row>
    <row r="8" spans="1:4" ht="15">
      <c r="A8" s="275" t="s">
        <v>284</v>
      </c>
      <c r="B8" s="275"/>
      <c r="C8" s="275"/>
      <c r="D8" s="276"/>
    </row>
    <row r="9" spans="1:4" ht="15">
      <c r="A9" s="275" t="s">
        <v>1142</v>
      </c>
      <c r="B9" s="275"/>
      <c r="C9" s="275"/>
      <c r="D9" s="276"/>
    </row>
    <row r="10" spans="3:4" ht="15.75" thickBot="1">
      <c r="C10" s="277" t="s">
        <v>769</v>
      </c>
      <c r="D10" s="277"/>
    </row>
    <row r="11" spans="1:4" ht="15.75" thickBot="1">
      <c r="A11" s="116" t="s">
        <v>11</v>
      </c>
      <c r="B11" s="116" t="s">
        <v>12</v>
      </c>
      <c r="C11" s="117">
        <v>2017</v>
      </c>
      <c r="D11" s="117">
        <v>2018</v>
      </c>
    </row>
    <row r="12" spans="1:4" s="120" customFormat="1" ht="15">
      <c r="A12" s="43" t="s">
        <v>304</v>
      </c>
      <c r="B12" s="118" t="s">
        <v>552</v>
      </c>
      <c r="C12" s="119">
        <f>C13+C25+C43+C46+C60+C68+C79+C96+C72+C40+C19</f>
        <v>530039</v>
      </c>
      <c r="D12" s="119">
        <f>D13+D25+D43+D46+D60+D68+D79+D96+D72+D40+D19</f>
        <v>547252</v>
      </c>
    </row>
    <row r="13" spans="1:4" s="120" customFormat="1" ht="15">
      <c r="A13" s="43" t="s">
        <v>305</v>
      </c>
      <c r="B13" s="121" t="s">
        <v>7</v>
      </c>
      <c r="C13" s="119">
        <f>C14</f>
        <v>344029</v>
      </c>
      <c r="D13" s="119">
        <f>D14</f>
        <v>370593</v>
      </c>
    </row>
    <row r="14" spans="1:4" s="120" customFormat="1" ht="15">
      <c r="A14" s="43" t="s">
        <v>258</v>
      </c>
      <c r="B14" s="118" t="s">
        <v>14</v>
      </c>
      <c r="C14" s="119">
        <f>C15+C16+C17+C18</f>
        <v>344029</v>
      </c>
      <c r="D14" s="119">
        <f>D15+D16+D17+D18</f>
        <v>370593</v>
      </c>
    </row>
    <row r="15" spans="1:4" s="120" customFormat="1" ht="78">
      <c r="A15" s="43" t="s">
        <v>1</v>
      </c>
      <c r="B15" s="122" t="s">
        <v>253</v>
      </c>
      <c r="C15" s="123">
        <v>331631</v>
      </c>
      <c r="D15" s="123">
        <v>357221</v>
      </c>
    </row>
    <row r="16" spans="1:4" s="120" customFormat="1" ht="108.75">
      <c r="A16" s="43" t="s">
        <v>303</v>
      </c>
      <c r="B16" s="122" t="s">
        <v>67</v>
      </c>
      <c r="C16" s="123">
        <v>2301</v>
      </c>
      <c r="D16" s="123">
        <v>2479</v>
      </c>
    </row>
    <row r="17" spans="1:4" s="120" customFormat="1" ht="46.5">
      <c r="A17" s="43" t="s">
        <v>275</v>
      </c>
      <c r="B17" s="118" t="s">
        <v>68</v>
      </c>
      <c r="C17" s="123">
        <v>9514</v>
      </c>
      <c r="D17" s="123">
        <v>10249</v>
      </c>
    </row>
    <row r="18" spans="1:4" s="120" customFormat="1" ht="93">
      <c r="A18" s="43" t="s">
        <v>117</v>
      </c>
      <c r="B18" s="122" t="s">
        <v>37</v>
      </c>
      <c r="C18" s="123">
        <v>583</v>
      </c>
      <c r="D18" s="123">
        <v>644</v>
      </c>
    </row>
    <row r="19" spans="1:4" s="120" customFormat="1" ht="30.75">
      <c r="A19" s="43" t="s">
        <v>1073</v>
      </c>
      <c r="B19" s="122" t="s">
        <v>1074</v>
      </c>
      <c r="C19" s="119">
        <f>C20</f>
        <v>8244</v>
      </c>
      <c r="D19" s="119">
        <f>D20</f>
        <v>8493</v>
      </c>
    </row>
    <row r="20" spans="1:4" s="120" customFormat="1" ht="30.75">
      <c r="A20" s="43" t="s">
        <v>1076</v>
      </c>
      <c r="B20" s="122" t="s">
        <v>1075</v>
      </c>
      <c r="C20" s="119">
        <f>C21+C22+C23+C24</f>
        <v>8244</v>
      </c>
      <c r="D20" s="119">
        <f>D21+D22+D23+D24</f>
        <v>8493</v>
      </c>
    </row>
    <row r="21" spans="1:4" s="120" customFormat="1" ht="78">
      <c r="A21" s="43" t="s">
        <v>1162</v>
      </c>
      <c r="B21" s="118" t="s">
        <v>1161</v>
      </c>
      <c r="C21" s="123">
        <v>2834</v>
      </c>
      <c r="D21" s="123">
        <v>2917</v>
      </c>
    </row>
    <row r="22" spans="1:4" s="120" customFormat="1" ht="93">
      <c r="A22" s="43" t="s">
        <v>1164</v>
      </c>
      <c r="B22" s="122" t="s">
        <v>1163</v>
      </c>
      <c r="C22" s="123">
        <v>50</v>
      </c>
      <c r="D22" s="123">
        <v>52</v>
      </c>
    </row>
    <row r="23" spans="1:4" s="120" customFormat="1" ht="78">
      <c r="A23" s="43" t="s">
        <v>1168</v>
      </c>
      <c r="B23" s="118" t="s">
        <v>1166</v>
      </c>
      <c r="C23" s="123">
        <v>5360</v>
      </c>
      <c r="D23" s="123">
        <v>5524</v>
      </c>
    </row>
    <row r="24" spans="1:4" s="120" customFormat="1" ht="78">
      <c r="A24" s="43" t="s">
        <v>1165</v>
      </c>
      <c r="B24" s="118" t="s">
        <v>1167</v>
      </c>
      <c r="C24" s="123">
        <v>0</v>
      </c>
      <c r="D24" s="123">
        <v>0</v>
      </c>
    </row>
    <row r="25" spans="1:4" s="120" customFormat="1" ht="15">
      <c r="A25" s="43" t="s">
        <v>306</v>
      </c>
      <c r="B25" s="118" t="s">
        <v>9</v>
      </c>
      <c r="C25" s="119">
        <f>C26+C34+C36+C38</f>
        <v>99697</v>
      </c>
      <c r="D25" s="119">
        <f>D26+D34+D36+D38</f>
        <v>102292</v>
      </c>
    </row>
    <row r="26" spans="1:4" s="120" customFormat="1" ht="30.75">
      <c r="A26" s="43" t="s">
        <v>314</v>
      </c>
      <c r="B26" s="118" t="s">
        <v>315</v>
      </c>
      <c r="C26" s="119">
        <f>C27+C30+C33</f>
        <v>58742</v>
      </c>
      <c r="D26" s="119">
        <f>D27+D30+D33</f>
        <v>61204</v>
      </c>
    </row>
    <row r="27" spans="1:4" s="120" customFormat="1" ht="30.75">
      <c r="A27" s="43" t="s">
        <v>316</v>
      </c>
      <c r="B27" s="118" t="s">
        <v>317</v>
      </c>
      <c r="C27" s="119">
        <f>C28+C29</f>
        <v>33530</v>
      </c>
      <c r="D27" s="119">
        <f>D28+D29</f>
        <v>34871</v>
      </c>
    </row>
    <row r="28" spans="1:4" s="120" customFormat="1" ht="30.75">
      <c r="A28" s="43" t="s">
        <v>318</v>
      </c>
      <c r="B28" s="118" t="s">
        <v>317</v>
      </c>
      <c r="C28" s="123">
        <v>33530</v>
      </c>
      <c r="D28" s="123">
        <v>34871</v>
      </c>
    </row>
    <row r="29" spans="1:4" s="120" customFormat="1" ht="46.5">
      <c r="A29" s="43" t="s">
        <v>319</v>
      </c>
      <c r="B29" s="118" t="s">
        <v>325</v>
      </c>
      <c r="C29" s="123">
        <v>0</v>
      </c>
      <c r="D29" s="123">
        <v>0</v>
      </c>
    </row>
    <row r="30" spans="1:4" s="120" customFormat="1" ht="46.5">
      <c r="A30" s="43" t="s">
        <v>320</v>
      </c>
      <c r="B30" s="118" t="s">
        <v>327</v>
      </c>
      <c r="C30" s="119">
        <f>C31+C32</f>
        <v>18412</v>
      </c>
      <c r="D30" s="119">
        <f>D31+D32</f>
        <v>19333</v>
      </c>
    </row>
    <row r="31" spans="1:4" s="120" customFormat="1" ht="46.5">
      <c r="A31" s="43" t="s">
        <v>328</v>
      </c>
      <c r="B31" s="118" t="s">
        <v>327</v>
      </c>
      <c r="C31" s="123">
        <v>18412</v>
      </c>
      <c r="D31" s="123">
        <v>19333</v>
      </c>
    </row>
    <row r="32" spans="1:4" s="120" customFormat="1" ht="62.25">
      <c r="A32" s="43" t="s">
        <v>329</v>
      </c>
      <c r="B32" s="118" t="s">
        <v>330</v>
      </c>
      <c r="C32" s="123">
        <v>0</v>
      </c>
      <c r="D32" s="123">
        <v>0</v>
      </c>
    </row>
    <row r="33" spans="1:4" s="120" customFormat="1" ht="30.75">
      <c r="A33" s="43" t="s">
        <v>254</v>
      </c>
      <c r="B33" s="118" t="s">
        <v>40</v>
      </c>
      <c r="C33" s="123">
        <v>6800</v>
      </c>
      <c r="D33" s="123">
        <v>7000</v>
      </c>
    </row>
    <row r="34" spans="1:4" s="120" customFormat="1" ht="30.75">
      <c r="A34" s="43" t="s">
        <v>259</v>
      </c>
      <c r="B34" s="118" t="s">
        <v>15</v>
      </c>
      <c r="C34" s="119">
        <f>C35</f>
        <v>37200</v>
      </c>
      <c r="D34" s="119">
        <f>D35</f>
        <v>37200</v>
      </c>
    </row>
    <row r="35" spans="1:4" s="120" customFormat="1" ht="30.75">
      <c r="A35" s="43" t="s">
        <v>332</v>
      </c>
      <c r="B35" s="118" t="s">
        <v>15</v>
      </c>
      <c r="C35" s="123">
        <v>37200</v>
      </c>
      <c r="D35" s="123">
        <v>37200</v>
      </c>
    </row>
    <row r="36" spans="1:4" s="120" customFormat="1" ht="15">
      <c r="A36" s="43" t="s">
        <v>333</v>
      </c>
      <c r="B36" s="118" t="s">
        <v>260</v>
      </c>
      <c r="C36" s="119">
        <f>C37</f>
        <v>1683</v>
      </c>
      <c r="D36" s="119">
        <f>D37</f>
        <v>1718</v>
      </c>
    </row>
    <row r="37" spans="1:4" s="120" customFormat="1" ht="15">
      <c r="A37" s="43" t="s">
        <v>334</v>
      </c>
      <c r="B37" s="118" t="s">
        <v>260</v>
      </c>
      <c r="C37" s="123">
        <v>1683</v>
      </c>
      <c r="D37" s="123">
        <v>1718</v>
      </c>
    </row>
    <row r="38" spans="1:4" s="120" customFormat="1" ht="30.75">
      <c r="A38" s="124" t="s">
        <v>3</v>
      </c>
      <c r="B38" s="118" t="s">
        <v>2</v>
      </c>
      <c r="C38" s="119">
        <f>C39</f>
        <v>2072</v>
      </c>
      <c r="D38" s="119">
        <f>D39</f>
        <v>2170</v>
      </c>
    </row>
    <row r="39" spans="1:4" s="120" customFormat="1" ht="46.5">
      <c r="A39" s="43" t="s">
        <v>4</v>
      </c>
      <c r="B39" s="118" t="s">
        <v>5</v>
      </c>
      <c r="C39" s="123">
        <v>2072</v>
      </c>
      <c r="D39" s="123">
        <v>2170</v>
      </c>
    </row>
    <row r="40" spans="1:4" s="120" customFormat="1" ht="30.75">
      <c r="A40" s="43" t="s">
        <v>1052</v>
      </c>
      <c r="B40" s="118" t="s">
        <v>110</v>
      </c>
      <c r="C40" s="119">
        <f>C41</f>
        <v>1900</v>
      </c>
      <c r="D40" s="119">
        <f>D41</f>
        <v>1900</v>
      </c>
    </row>
    <row r="41" spans="1:4" s="120" customFormat="1" ht="15">
      <c r="A41" s="43" t="s">
        <v>784</v>
      </c>
      <c r="B41" s="118" t="s">
        <v>785</v>
      </c>
      <c r="C41" s="119">
        <f>C42</f>
        <v>1900</v>
      </c>
      <c r="D41" s="119">
        <f>D42</f>
        <v>1900</v>
      </c>
    </row>
    <row r="42" spans="1:4" s="120" customFormat="1" ht="15">
      <c r="A42" s="43" t="s">
        <v>1053</v>
      </c>
      <c r="B42" s="118" t="s">
        <v>783</v>
      </c>
      <c r="C42" s="119">
        <v>1900</v>
      </c>
      <c r="D42" s="119">
        <v>1900</v>
      </c>
    </row>
    <row r="43" spans="1:4" s="120" customFormat="1" ht="15">
      <c r="A43" s="43" t="s">
        <v>307</v>
      </c>
      <c r="B43" s="118" t="s">
        <v>256</v>
      </c>
      <c r="C43" s="119">
        <f>C44+C45</f>
        <v>6970</v>
      </c>
      <c r="D43" s="119">
        <f>D44+D45</f>
        <v>6970</v>
      </c>
    </row>
    <row r="44" spans="1:4" s="120" customFormat="1" ht="46.5">
      <c r="A44" s="43" t="s">
        <v>261</v>
      </c>
      <c r="B44" s="118" t="s">
        <v>326</v>
      </c>
      <c r="C44" s="123">
        <v>6950</v>
      </c>
      <c r="D44" s="123">
        <v>6950</v>
      </c>
    </row>
    <row r="45" spans="1:4" s="120" customFormat="1" ht="30.75">
      <c r="A45" s="43" t="s">
        <v>566</v>
      </c>
      <c r="B45" s="118" t="s">
        <v>1051</v>
      </c>
      <c r="C45" s="123">
        <v>20</v>
      </c>
      <c r="D45" s="123">
        <v>20</v>
      </c>
    </row>
    <row r="46" spans="1:4" s="120" customFormat="1" ht="46.5">
      <c r="A46" s="43" t="s">
        <v>308</v>
      </c>
      <c r="B46" s="118" t="s">
        <v>10</v>
      </c>
      <c r="C46" s="119">
        <f>C47+C56+C58</f>
        <v>39875</v>
      </c>
      <c r="D46" s="119">
        <f>D47+D56+D58</f>
        <v>39949</v>
      </c>
    </row>
    <row r="47" spans="1:4" s="120" customFormat="1" ht="93">
      <c r="A47" s="43" t="s">
        <v>311</v>
      </c>
      <c r="B47" s="122" t="s">
        <v>338</v>
      </c>
      <c r="C47" s="119">
        <f>C48+C51+C53+C54</f>
        <v>39541</v>
      </c>
      <c r="D47" s="119">
        <f>D48+D51+D53+D54</f>
        <v>39615</v>
      </c>
    </row>
    <row r="48" spans="1:4" s="120" customFormat="1" ht="62.25">
      <c r="A48" s="43" t="s">
        <v>118</v>
      </c>
      <c r="B48" s="118" t="s">
        <v>1050</v>
      </c>
      <c r="C48" s="119">
        <f>C49+C50</f>
        <v>28506</v>
      </c>
      <c r="D48" s="119">
        <f>D49+D50</f>
        <v>28575</v>
      </c>
    </row>
    <row r="49" spans="1:4" s="120" customFormat="1" ht="78">
      <c r="A49" s="43" t="s">
        <v>337</v>
      </c>
      <c r="B49" s="122" t="s">
        <v>356</v>
      </c>
      <c r="C49" s="125">
        <v>8017</v>
      </c>
      <c r="D49" s="125">
        <v>8025</v>
      </c>
    </row>
    <row r="50" spans="1:4" s="120" customFormat="1" ht="78">
      <c r="A50" s="43" t="s">
        <v>358</v>
      </c>
      <c r="B50" s="122" t="s">
        <v>357</v>
      </c>
      <c r="C50" s="123">
        <v>20489</v>
      </c>
      <c r="D50" s="123">
        <v>20550</v>
      </c>
    </row>
    <row r="51" spans="1:4" s="120" customFormat="1" ht="78">
      <c r="A51" s="43" t="s">
        <v>87</v>
      </c>
      <c r="B51" s="122" t="s">
        <v>341</v>
      </c>
      <c r="C51" s="119">
        <f>C52</f>
        <v>85</v>
      </c>
      <c r="D51" s="119">
        <f>D52</f>
        <v>85</v>
      </c>
    </row>
    <row r="52" spans="1:4" s="120" customFormat="1" ht="78">
      <c r="A52" s="43" t="s">
        <v>114</v>
      </c>
      <c r="B52" s="118" t="s">
        <v>339</v>
      </c>
      <c r="C52" s="123">
        <v>85</v>
      </c>
      <c r="D52" s="123">
        <v>85</v>
      </c>
    </row>
    <row r="53" spans="1:4" s="120" customFormat="1" ht="78">
      <c r="A53" s="43" t="s">
        <v>66</v>
      </c>
      <c r="B53" s="118" t="s">
        <v>69</v>
      </c>
      <c r="C53" s="123">
        <v>0</v>
      </c>
      <c r="D53" s="123">
        <v>0</v>
      </c>
    </row>
    <row r="54" spans="1:4" s="120" customFormat="1" ht="46.5">
      <c r="A54" s="43" t="s">
        <v>543</v>
      </c>
      <c r="B54" s="118" t="s">
        <v>544</v>
      </c>
      <c r="C54" s="119">
        <f>C55</f>
        <v>10950</v>
      </c>
      <c r="D54" s="119">
        <f>D55</f>
        <v>10955</v>
      </c>
    </row>
    <row r="55" spans="1:4" s="120" customFormat="1" ht="30.75">
      <c r="A55" s="43" t="s">
        <v>545</v>
      </c>
      <c r="B55" s="118" t="s">
        <v>546</v>
      </c>
      <c r="C55" s="123">
        <v>10950</v>
      </c>
      <c r="D55" s="123">
        <v>10955</v>
      </c>
    </row>
    <row r="56" spans="1:4" s="120" customFormat="1" ht="30.75">
      <c r="A56" s="43" t="s">
        <v>313</v>
      </c>
      <c r="B56" s="118" t="s">
        <v>567</v>
      </c>
      <c r="C56" s="119">
        <f>C57</f>
        <v>280</v>
      </c>
      <c r="D56" s="119">
        <f>D57</f>
        <v>280</v>
      </c>
    </row>
    <row r="57" spans="1:4" s="120" customFormat="1" ht="62.25">
      <c r="A57" s="43" t="s">
        <v>279</v>
      </c>
      <c r="B57" s="118" t="s">
        <v>281</v>
      </c>
      <c r="C57" s="123">
        <v>280</v>
      </c>
      <c r="D57" s="123">
        <v>280</v>
      </c>
    </row>
    <row r="58" spans="1:4" s="120" customFormat="1" ht="78">
      <c r="A58" s="43" t="s">
        <v>969</v>
      </c>
      <c r="B58" s="122" t="s">
        <v>970</v>
      </c>
      <c r="C58" s="119">
        <f>C59</f>
        <v>54</v>
      </c>
      <c r="D58" s="119">
        <f>D59</f>
        <v>54</v>
      </c>
    </row>
    <row r="59" spans="1:4" s="120" customFormat="1" ht="78">
      <c r="A59" s="43" t="s">
        <v>141</v>
      </c>
      <c r="B59" s="118" t="s">
        <v>967</v>
      </c>
      <c r="C59" s="123">
        <v>54</v>
      </c>
      <c r="D59" s="123">
        <v>54</v>
      </c>
    </row>
    <row r="60" spans="1:4" s="120" customFormat="1" ht="30.75">
      <c r="A60" s="43" t="s">
        <v>282</v>
      </c>
      <c r="B60" s="118" t="s">
        <v>287</v>
      </c>
      <c r="C60" s="119">
        <f>C61</f>
        <v>2316</v>
      </c>
      <c r="D60" s="119">
        <f>D61</f>
        <v>2415</v>
      </c>
    </row>
    <row r="61" spans="1:4" s="120" customFormat="1" ht="15">
      <c r="A61" s="43" t="s">
        <v>288</v>
      </c>
      <c r="B61" s="118" t="s">
        <v>289</v>
      </c>
      <c r="C61" s="119">
        <f>C62+C63+C64+C65+C66+C67</f>
        <v>2316</v>
      </c>
      <c r="D61" s="119">
        <f>D62+D63+D64+D65+D66+D67</f>
        <v>2415</v>
      </c>
    </row>
    <row r="62" spans="1:4" s="120" customFormat="1" ht="30.75">
      <c r="A62" s="43" t="s">
        <v>346</v>
      </c>
      <c r="B62" s="118" t="s">
        <v>342</v>
      </c>
      <c r="C62" s="123">
        <v>454</v>
      </c>
      <c r="D62" s="123">
        <v>473</v>
      </c>
    </row>
    <row r="63" spans="1:4" s="120" customFormat="1" ht="30.75">
      <c r="A63" s="43" t="s">
        <v>347</v>
      </c>
      <c r="B63" s="118" t="s">
        <v>343</v>
      </c>
      <c r="C63" s="123">
        <v>0</v>
      </c>
      <c r="D63" s="123">
        <v>0</v>
      </c>
    </row>
    <row r="64" spans="1:4" s="120" customFormat="1" ht="15">
      <c r="A64" s="43" t="s">
        <v>348</v>
      </c>
      <c r="B64" s="118" t="s">
        <v>41</v>
      </c>
      <c r="C64" s="123">
        <v>185</v>
      </c>
      <c r="D64" s="123">
        <v>193</v>
      </c>
    </row>
    <row r="65" spans="1:4" s="120" customFormat="1" ht="15">
      <c r="A65" s="43" t="s">
        <v>349</v>
      </c>
      <c r="B65" s="118" t="s">
        <v>344</v>
      </c>
      <c r="C65" s="123">
        <v>1461</v>
      </c>
      <c r="D65" s="123">
        <v>1524</v>
      </c>
    </row>
    <row r="66" spans="1:4" s="120" customFormat="1" ht="30.75">
      <c r="A66" s="43" t="s">
        <v>350</v>
      </c>
      <c r="B66" s="118" t="s">
        <v>345</v>
      </c>
      <c r="C66" s="123"/>
      <c r="D66" s="123"/>
    </row>
    <row r="67" spans="1:4" s="120" customFormat="1" ht="46.5">
      <c r="A67" s="43" t="s">
        <v>1078</v>
      </c>
      <c r="B67" s="118" t="s">
        <v>1077</v>
      </c>
      <c r="C67" s="123">
        <v>216</v>
      </c>
      <c r="D67" s="123">
        <v>225</v>
      </c>
    </row>
    <row r="68" spans="1:4" s="120" customFormat="1" ht="30.75">
      <c r="A68" s="43" t="s">
        <v>76</v>
      </c>
      <c r="B68" s="118" t="s">
        <v>505</v>
      </c>
      <c r="C68" s="119">
        <f>C69</f>
        <v>220</v>
      </c>
      <c r="D68" s="119">
        <f>D69</f>
        <v>220</v>
      </c>
    </row>
    <row r="69" spans="1:4" s="120" customFormat="1" ht="15">
      <c r="A69" s="43" t="s">
        <v>78</v>
      </c>
      <c r="B69" s="118" t="s">
        <v>77</v>
      </c>
      <c r="C69" s="119">
        <f>C71+C70</f>
        <v>220</v>
      </c>
      <c r="D69" s="119">
        <f>D71+D70</f>
        <v>220</v>
      </c>
    </row>
    <row r="70" spans="1:4" s="120" customFormat="1" ht="26.25">
      <c r="A70" s="126" t="s">
        <v>1057</v>
      </c>
      <c r="B70" s="127" t="s">
        <v>971</v>
      </c>
      <c r="C70" s="119">
        <v>220</v>
      </c>
      <c r="D70" s="119">
        <v>220</v>
      </c>
    </row>
    <row r="71" spans="1:4" s="120" customFormat="1" ht="30.75">
      <c r="A71" s="43" t="s">
        <v>1059</v>
      </c>
      <c r="B71" s="118" t="s">
        <v>559</v>
      </c>
      <c r="C71" s="123">
        <v>0</v>
      </c>
      <c r="D71" s="123">
        <v>0</v>
      </c>
    </row>
    <row r="72" spans="1:4" s="120" customFormat="1" ht="30.75">
      <c r="A72" s="43" t="s">
        <v>90</v>
      </c>
      <c r="B72" s="118" t="s">
        <v>91</v>
      </c>
      <c r="C72" s="119">
        <f>C75+C73</f>
        <v>8410</v>
      </c>
      <c r="D72" s="119">
        <f>D75+D73</f>
        <v>7910</v>
      </c>
    </row>
    <row r="73" spans="1:4" s="120" customFormat="1" ht="78">
      <c r="A73" s="43" t="s">
        <v>1048</v>
      </c>
      <c r="B73" s="122" t="s">
        <v>802</v>
      </c>
      <c r="C73" s="119">
        <f>C74</f>
        <v>6000</v>
      </c>
      <c r="D73" s="119">
        <f>D74</f>
        <v>5500</v>
      </c>
    </row>
    <row r="74" spans="1:4" s="120" customFormat="1" ht="78">
      <c r="A74" s="43" t="s">
        <v>321</v>
      </c>
      <c r="B74" s="118" t="s">
        <v>323</v>
      </c>
      <c r="C74" s="123">
        <v>6000</v>
      </c>
      <c r="D74" s="123">
        <v>5500</v>
      </c>
    </row>
    <row r="75" spans="1:4" s="120" customFormat="1" ht="30.75">
      <c r="A75" s="43" t="s">
        <v>128</v>
      </c>
      <c r="B75" s="118" t="s">
        <v>801</v>
      </c>
      <c r="C75" s="119">
        <f>C76</f>
        <v>2410</v>
      </c>
      <c r="D75" s="119">
        <f>D76</f>
        <v>2410</v>
      </c>
    </row>
    <row r="76" spans="1:4" s="120" customFormat="1" ht="30.75">
      <c r="A76" s="43" t="s">
        <v>129</v>
      </c>
      <c r="B76" s="118" t="s">
        <v>324</v>
      </c>
      <c r="C76" s="119">
        <f>C77+C78</f>
        <v>2410</v>
      </c>
      <c r="D76" s="119">
        <f>D77+D78</f>
        <v>2410</v>
      </c>
    </row>
    <row r="77" spans="1:4" s="120" customFormat="1" ht="46.5">
      <c r="A77" s="43" t="s">
        <v>280</v>
      </c>
      <c r="B77" s="118" t="s">
        <v>359</v>
      </c>
      <c r="C77" s="123">
        <v>620</v>
      </c>
      <c r="D77" s="123">
        <v>620</v>
      </c>
    </row>
    <row r="78" spans="1:4" s="120" customFormat="1" ht="46.5">
      <c r="A78" s="43" t="s">
        <v>361</v>
      </c>
      <c r="B78" s="118" t="s">
        <v>360</v>
      </c>
      <c r="C78" s="119">
        <v>1790</v>
      </c>
      <c r="D78" s="119">
        <v>1790</v>
      </c>
    </row>
    <row r="79" spans="1:4" s="120" customFormat="1" ht="15">
      <c r="A79" s="43" t="s">
        <v>309</v>
      </c>
      <c r="B79" s="118" t="s">
        <v>568</v>
      </c>
      <c r="C79" s="119">
        <f>SUM(C80:C95)</f>
        <v>3575</v>
      </c>
      <c r="D79" s="119">
        <f>SUM(D80:D95)</f>
        <v>3577</v>
      </c>
    </row>
    <row r="80" spans="1:4" s="120" customFormat="1" ht="78">
      <c r="A80" s="43" t="s">
        <v>140</v>
      </c>
      <c r="B80" s="118" t="s">
        <v>79</v>
      </c>
      <c r="C80" s="123">
        <v>60</v>
      </c>
      <c r="D80" s="123">
        <v>60</v>
      </c>
    </row>
    <row r="81" spans="1:4" s="120" customFormat="1" ht="62.25">
      <c r="A81" s="43" t="s">
        <v>111</v>
      </c>
      <c r="B81" s="118" t="s">
        <v>112</v>
      </c>
      <c r="C81" s="123">
        <v>10</v>
      </c>
      <c r="D81" s="123">
        <v>10</v>
      </c>
    </row>
    <row r="82" spans="1:4" s="120" customFormat="1" ht="62.25">
      <c r="A82" s="43" t="s">
        <v>291</v>
      </c>
      <c r="B82" s="118" t="s">
        <v>80</v>
      </c>
      <c r="C82" s="123">
        <v>30</v>
      </c>
      <c r="D82" s="123">
        <v>31</v>
      </c>
    </row>
    <row r="83" spans="1:4" s="120" customFormat="1" ht="62.25">
      <c r="A83" s="43" t="s">
        <v>113</v>
      </c>
      <c r="B83" s="118" t="s">
        <v>872</v>
      </c>
      <c r="C83" s="123">
        <v>10</v>
      </c>
      <c r="D83" s="123">
        <v>10</v>
      </c>
    </row>
    <row r="84" spans="1:4" s="120" customFormat="1" ht="30.75">
      <c r="A84" s="43" t="s">
        <v>42</v>
      </c>
      <c r="B84" s="118" t="s">
        <v>210</v>
      </c>
      <c r="C84" s="123">
        <f>17+52</f>
        <v>69</v>
      </c>
      <c r="D84" s="123">
        <f>17+52</f>
        <v>69</v>
      </c>
    </row>
    <row r="85" spans="1:4" s="120" customFormat="1" ht="46.5">
      <c r="A85" s="43" t="s">
        <v>845</v>
      </c>
      <c r="B85" s="118" t="s">
        <v>211</v>
      </c>
      <c r="C85" s="119">
        <f>20+5</f>
        <v>25</v>
      </c>
      <c r="D85" s="119">
        <f>20+5</f>
        <v>25</v>
      </c>
    </row>
    <row r="86" spans="1:4" s="120" customFormat="1" ht="46.5">
      <c r="A86" s="43" t="s">
        <v>292</v>
      </c>
      <c r="B86" s="118" t="s">
        <v>212</v>
      </c>
      <c r="C86" s="123">
        <v>0</v>
      </c>
      <c r="D86" s="123">
        <v>0</v>
      </c>
    </row>
    <row r="87" spans="1:4" s="120" customFormat="1" ht="30.75">
      <c r="A87" s="43" t="s">
        <v>294</v>
      </c>
      <c r="B87" s="118" t="s">
        <v>295</v>
      </c>
      <c r="C87" s="123">
        <f>91+390</f>
        <v>481</v>
      </c>
      <c r="D87" s="123">
        <f>91+390</f>
        <v>481</v>
      </c>
    </row>
    <row r="88" spans="1:4" s="120" customFormat="1" ht="30.75">
      <c r="A88" s="43" t="s">
        <v>296</v>
      </c>
      <c r="B88" s="118" t="s">
        <v>297</v>
      </c>
      <c r="C88" s="123">
        <v>205</v>
      </c>
      <c r="D88" s="123">
        <v>205</v>
      </c>
    </row>
    <row r="89" spans="1:4" s="120" customFormat="1" ht="30.75">
      <c r="A89" s="43" t="s">
        <v>213</v>
      </c>
      <c r="B89" s="118" t="s">
        <v>81</v>
      </c>
      <c r="C89" s="123">
        <v>83</v>
      </c>
      <c r="D89" s="123">
        <v>83</v>
      </c>
    </row>
    <row r="90" spans="1:4" s="120" customFormat="1" ht="62.25">
      <c r="A90" s="43" t="s">
        <v>335</v>
      </c>
      <c r="B90" s="118" t="s">
        <v>336</v>
      </c>
      <c r="C90" s="123"/>
      <c r="D90" s="123"/>
    </row>
    <row r="91" spans="1:4" s="120" customFormat="1" ht="46.5">
      <c r="A91" s="43" t="s">
        <v>73</v>
      </c>
      <c r="B91" s="118" t="s">
        <v>72</v>
      </c>
      <c r="C91" s="123">
        <v>23</v>
      </c>
      <c r="D91" s="123">
        <v>23</v>
      </c>
    </row>
    <row r="92" spans="1:4" s="120" customFormat="1" ht="30.75">
      <c r="A92" s="43" t="s">
        <v>74</v>
      </c>
      <c r="B92" s="118" t="s">
        <v>70</v>
      </c>
      <c r="C92" s="123">
        <v>40</v>
      </c>
      <c r="D92" s="123">
        <v>40</v>
      </c>
    </row>
    <row r="93" spans="1:4" ht="62.25">
      <c r="A93" s="43" t="s">
        <v>214</v>
      </c>
      <c r="B93" s="118" t="s">
        <v>215</v>
      </c>
      <c r="C93" s="119">
        <v>1047</v>
      </c>
      <c r="D93" s="119">
        <v>1047</v>
      </c>
    </row>
    <row r="94" spans="1:4" ht="49.5" customHeight="1">
      <c r="A94" s="43" t="s">
        <v>75</v>
      </c>
      <c r="B94" s="118" t="s">
        <v>71</v>
      </c>
      <c r="C94" s="123">
        <v>5</v>
      </c>
      <c r="D94" s="123">
        <v>5</v>
      </c>
    </row>
    <row r="95" spans="1:4" ht="46.5">
      <c r="A95" s="43" t="s">
        <v>1126</v>
      </c>
      <c r="B95" s="118" t="s">
        <v>565</v>
      </c>
      <c r="C95" s="119">
        <f>24+13+1082+256+90+12+10</f>
        <v>1487</v>
      </c>
      <c r="D95" s="119">
        <f>24+13+1082+256+90+13+10</f>
        <v>1488</v>
      </c>
    </row>
    <row r="96" spans="1:4" ht="15">
      <c r="A96" s="43" t="s">
        <v>310</v>
      </c>
      <c r="B96" s="118" t="s">
        <v>569</v>
      </c>
      <c r="C96" s="119">
        <f>C97</f>
        <v>14803</v>
      </c>
      <c r="D96" s="119">
        <f>D97</f>
        <v>2933</v>
      </c>
    </row>
    <row r="97" spans="1:4" ht="15">
      <c r="A97" s="43" t="s">
        <v>298</v>
      </c>
      <c r="B97" s="118" t="s">
        <v>299</v>
      </c>
      <c r="C97" s="123">
        <v>14803</v>
      </c>
      <c r="D97" s="123">
        <v>2933</v>
      </c>
    </row>
    <row r="98" spans="1:4" ht="15">
      <c r="A98" s="54" t="s">
        <v>148</v>
      </c>
      <c r="B98" s="128" t="s">
        <v>6</v>
      </c>
      <c r="C98" s="54">
        <f>C99</f>
        <v>817447.0999999999</v>
      </c>
      <c r="D98" s="54">
        <f>D99</f>
        <v>753732.2999999999</v>
      </c>
    </row>
    <row r="99" spans="1:4" ht="30.75">
      <c r="A99" s="54" t="s">
        <v>104</v>
      </c>
      <c r="B99" s="128" t="s">
        <v>986</v>
      </c>
      <c r="C99" s="54">
        <f>C100+C112+C137+C105</f>
        <v>817447.0999999999</v>
      </c>
      <c r="D99" s="54">
        <f>D100+D112+D137+D105</f>
        <v>753732.2999999999</v>
      </c>
    </row>
    <row r="100" spans="1:4" ht="30.75">
      <c r="A100" s="54" t="s">
        <v>1169</v>
      </c>
      <c r="B100" s="128" t="s">
        <v>1079</v>
      </c>
      <c r="C100" s="54">
        <f>C101+C103</f>
        <v>58985.2</v>
      </c>
      <c r="D100" s="54">
        <f>D101+D103</f>
        <v>60402.9</v>
      </c>
    </row>
    <row r="101" spans="1:4" ht="15">
      <c r="A101" s="54" t="s">
        <v>987</v>
      </c>
      <c r="B101" s="128" t="s">
        <v>1140</v>
      </c>
      <c r="C101" s="54">
        <f>C102</f>
        <v>3000.5</v>
      </c>
      <c r="D101" s="54">
        <f>D102</f>
        <v>10750</v>
      </c>
    </row>
    <row r="102" spans="1:4" ht="30.75">
      <c r="A102" s="54" t="s">
        <v>540</v>
      </c>
      <c r="B102" s="128" t="s">
        <v>1080</v>
      </c>
      <c r="C102" s="54">
        <v>3000.5</v>
      </c>
      <c r="D102" s="54">
        <v>10750</v>
      </c>
    </row>
    <row r="103" spans="1:4" ht="30.75">
      <c r="A103" s="54" t="s">
        <v>1021</v>
      </c>
      <c r="B103" s="128" t="s">
        <v>1022</v>
      </c>
      <c r="C103" s="54">
        <f>C104</f>
        <v>55984.7</v>
      </c>
      <c r="D103" s="54">
        <f>D104</f>
        <v>49652.9</v>
      </c>
    </row>
    <row r="104" spans="1:4" ht="30.75">
      <c r="A104" s="54" t="s">
        <v>541</v>
      </c>
      <c r="B104" s="128" t="s">
        <v>1081</v>
      </c>
      <c r="C104" s="54">
        <v>55984.7</v>
      </c>
      <c r="D104" s="54">
        <v>49652.9</v>
      </c>
    </row>
    <row r="105" spans="1:4" ht="30.75">
      <c r="A105" s="54" t="s">
        <v>65</v>
      </c>
      <c r="B105" s="128" t="s">
        <v>64</v>
      </c>
      <c r="C105" s="54">
        <f>C107+C109+C108+C106</f>
        <v>96442.20000000001</v>
      </c>
      <c r="D105" s="54">
        <f>D107+D109+D108+D106</f>
        <v>31309.7</v>
      </c>
    </row>
    <row r="106" spans="1:4" ht="78">
      <c r="A106" s="54" t="s">
        <v>623</v>
      </c>
      <c r="B106" s="128" t="s">
        <v>624</v>
      </c>
      <c r="C106" s="54">
        <v>54630.8</v>
      </c>
      <c r="D106" s="54">
        <v>0</v>
      </c>
    </row>
    <row r="107" spans="1:4" ht="15">
      <c r="A107" s="54" t="s">
        <v>58</v>
      </c>
      <c r="B107" s="128" t="s">
        <v>62</v>
      </c>
      <c r="C107" s="54">
        <v>2711.2</v>
      </c>
      <c r="D107" s="54">
        <v>0</v>
      </c>
    </row>
    <row r="108" spans="1:4" ht="93">
      <c r="A108" s="54" t="s">
        <v>1151</v>
      </c>
      <c r="B108" s="128" t="s">
        <v>1152</v>
      </c>
      <c r="C108" s="54">
        <v>30082</v>
      </c>
      <c r="D108" s="54">
        <v>30880</v>
      </c>
    </row>
    <row r="109" spans="1:4" ht="15">
      <c r="A109" s="54" t="s">
        <v>56</v>
      </c>
      <c r="B109" s="128" t="s">
        <v>61</v>
      </c>
      <c r="C109" s="54">
        <f>C110+C111</f>
        <v>9018.2</v>
      </c>
      <c r="D109" s="54">
        <f>D110+D111</f>
        <v>429.7</v>
      </c>
    </row>
    <row r="110" spans="1:4" ht="62.25">
      <c r="A110" s="54" t="s">
        <v>57</v>
      </c>
      <c r="B110" s="128" t="s">
        <v>60</v>
      </c>
      <c r="C110" s="54">
        <v>504.2</v>
      </c>
      <c r="D110" s="54">
        <v>429.7</v>
      </c>
    </row>
    <row r="111" spans="1:4" ht="46.5">
      <c r="A111" s="54" t="s">
        <v>526</v>
      </c>
      <c r="B111" s="128" t="s">
        <v>527</v>
      </c>
      <c r="C111" s="54">
        <v>8514</v>
      </c>
      <c r="D111" s="54">
        <v>0</v>
      </c>
    </row>
    <row r="112" spans="1:4" ht="30.75">
      <c r="A112" s="54" t="s">
        <v>103</v>
      </c>
      <c r="B112" s="128" t="s">
        <v>786</v>
      </c>
      <c r="C112" s="54">
        <f>C113+C131+C135+C136</f>
        <v>653859.7</v>
      </c>
      <c r="D112" s="54">
        <f>D113+D131+D135+D136</f>
        <v>653859.7</v>
      </c>
    </row>
    <row r="113" spans="1:4" ht="30.75">
      <c r="A113" s="54" t="s">
        <v>101</v>
      </c>
      <c r="B113" s="128" t="s">
        <v>96</v>
      </c>
      <c r="C113" s="54">
        <f>C115+C121+C116+C117+C118+C119+C120+C126+C127+C114+C128+C122+C123+C124+C125+C129+C130</f>
        <v>599830.7</v>
      </c>
      <c r="D113" s="54">
        <f>D115+D121+D116+D117+D118+D119+D120+D126+D127+D114+D128+D122+D123+D124+D125+D129+D130</f>
        <v>599830.7</v>
      </c>
    </row>
    <row r="114" spans="1:4" ht="30.75">
      <c r="A114" s="54" t="s">
        <v>102</v>
      </c>
      <c r="B114" s="128" t="s">
        <v>795</v>
      </c>
      <c r="C114" s="54">
        <v>8074.6</v>
      </c>
      <c r="D114" s="54">
        <v>8074.6</v>
      </c>
    </row>
    <row r="115" spans="1:4" ht="78">
      <c r="A115" s="54" t="s">
        <v>100</v>
      </c>
      <c r="B115" s="128" t="s">
        <v>255</v>
      </c>
      <c r="C115" s="54">
        <v>7564.9</v>
      </c>
      <c r="D115" s="54">
        <v>7564.9</v>
      </c>
    </row>
    <row r="116" spans="1:4" ht="30.75">
      <c r="A116" s="54" t="s">
        <v>99</v>
      </c>
      <c r="B116" s="128" t="s">
        <v>1114</v>
      </c>
      <c r="C116" s="54">
        <v>998</v>
      </c>
      <c r="D116" s="54">
        <v>998</v>
      </c>
    </row>
    <row r="117" spans="1:4" ht="30.75">
      <c r="A117" s="54" t="s">
        <v>524</v>
      </c>
      <c r="B117" s="128" t="s">
        <v>522</v>
      </c>
      <c r="C117" s="54">
        <v>571.4</v>
      </c>
      <c r="D117" s="54">
        <v>571.4</v>
      </c>
    </row>
    <row r="118" spans="1:4" ht="46.5">
      <c r="A118" s="54" t="s">
        <v>525</v>
      </c>
      <c r="B118" s="128" t="s">
        <v>523</v>
      </c>
      <c r="C118" s="54">
        <v>365.4</v>
      </c>
      <c r="D118" s="54">
        <v>365.4</v>
      </c>
    </row>
    <row r="119" spans="1:4" ht="30.75">
      <c r="A119" s="54" t="s">
        <v>98</v>
      </c>
      <c r="B119" s="128" t="s">
        <v>134</v>
      </c>
      <c r="C119" s="54">
        <v>229.4</v>
      </c>
      <c r="D119" s="54">
        <v>229.4</v>
      </c>
    </row>
    <row r="120" spans="1:4" ht="30.75">
      <c r="A120" s="54" t="s">
        <v>97</v>
      </c>
      <c r="B120" s="128" t="s">
        <v>290</v>
      </c>
      <c r="C120" s="54">
        <v>3891</v>
      </c>
      <c r="D120" s="54">
        <v>3891</v>
      </c>
    </row>
    <row r="121" spans="1:4" ht="218.25">
      <c r="A121" s="54" t="s">
        <v>1157</v>
      </c>
      <c r="B121" s="128" t="s">
        <v>796</v>
      </c>
      <c r="C121" s="54">
        <f>157211.2+45434</f>
        <v>202645.2</v>
      </c>
      <c r="D121" s="54">
        <f>157211.2+45434</f>
        <v>202645.2</v>
      </c>
    </row>
    <row r="122" spans="1:4" ht="171">
      <c r="A122" s="54" t="s">
        <v>1155</v>
      </c>
      <c r="B122" s="128" t="s">
        <v>797</v>
      </c>
      <c r="C122" s="54">
        <v>1800.1</v>
      </c>
      <c r="D122" s="54">
        <v>1800.1</v>
      </c>
    </row>
    <row r="123" spans="1:4" ht="171">
      <c r="A123" s="54" t="s">
        <v>1156</v>
      </c>
      <c r="B123" s="128" t="s">
        <v>1128</v>
      </c>
      <c r="C123" s="54">
        <f>313115.5+33190.2</f>
        <v>346305.7</v>
      </c>
      <c r="D123" s="54">
        <f>313115.5+33190.2</f>
        <v>346305.7</v>
      </c>
    </row>
    <row r="124" spans="1:4" ht="186.75">
      <c r="A124" s="54" t="s">
        <v>1158</v>
      </c>
      <c r="B124" s="128" t="s">
        <v>1129</v>
      </c>
      <c r="C124" s="54">
        <v>5394.6</v>
      </c>
      <c r="D124" s="54">
        <v>5394.6</v>
      </c>
    </row>
    <row r="125" spans="1:4" ht="93">
      <c r="A125" s="54" t="s">
        <v>1153</v>
      </c>
      <c r="B125" s="128" t="s">
        <v>521</v>
      </c>
      <c r="C125" s="54">
        <v>500</v>
      </c>
      <c r="D125" s="54">
        <v>500</v>
      </c>
    </row>
    <row r="126" spans="1:4" ht="62.25">
      <c r="A126" s="54" t="s">
        <v>301</v>
      </c>
      <c r="B126" s="128" t="s">
        <v>620</v>
      </c>
      <c r="C126" s="54">
        <v>15544.5</v>
      </c>
      <c r="D126" s="54">
        <v>15544.5</v>
      </c>
    </row>
    <row r="127" spans="1:4" ht="46.5">
      <c r="A127" s="54" t="s">
        <v>302</v>
      </c>
      <c r="B127" s="128" t="s">
        <v>1133</v>
      </c>
      <c r="C127" s="54">
        <v>1870.1</v>
      </c>
      <c r="D127" s="54">
        <v>1870.1</v>
      </c>
    </row>
    <row r="128" spans="1:4" ht="78">
      <c r="A128" s="54" t="s">
        <v>217</v>
      </c>
      <c r="B128" s="128" t="s">
        <v>218</v>
      </c>
      <c r="C128" s="54">
        <v>772.8</v>
      </c>
      <c r="D128" s="54">
        <v>772.8</v>
      </c>
    </row>
    <row r="129" spans="1:4" ht="78">
      <c r="A129" s="54" t="s">
        <v>1154</v>
      </c>
      <c r="B129" s="128" t="s">
        <v>1134</v>
      </c>
      <c r="C129" s="54">
        <v>672.4</v>
      </c>
      <c r="D129" s="54">
        <v>672.4</v>
      </c>
    </row>
    <row r="130" spans="1:4" ht="30.75">
      <c r="A130" s="54" t="s">
        <v>621</v>
      </c>
      <c r="B130" s="128" t="s">
        <v>622</v>
      </c>
      <c r="C130" s="54">
        <v>2630.6</v>
      </c>
      <c r="D130" s="54">
        <v>2630.6</v>
      </c>
    </row>
    <row r="131" spans="1:4" ht="15">
      <c r="A131" s="54" t="s">
        <v>625</v>
      </c>
      <c r="B131" s="128"/>
      <c r="C131" s="54">
        <f>C132+C133+C134</f>
        <v>30037.8</v>
      </c>
      <c r="D131" s="54">
        <f>D132+D133+D134</f>
        <v>30037.8</v>
      </c>
    </row>
    <row r="132" spans="1:4" ht="62.25">
      <c r="A132" s="54" t="s">
        <v>1130</v>
      </c>
      <c r="B132" s="128" t="s">
        <v>89</v>
      </c>
      <c r="C132" s="54">
        <v>7114</v>
      </c>
      <c r="D132" s="54">
        <v>7114</v>
      </c>
    </row>
    <row r="133" spans="1:4" ht="78">
      <c r="A133" s="54" t="s">
        <v>1131</v>
      </c>
      <c r="B133" s="128" t="s">
        <v>243</v>
      </c>
      <c r="C133" s="54">
        <v>11173</v>
      </c>
      <c r="D133" s="54">
        <v>11173</v>
      </c>
    </row>
    <row r="134" spans="1:4" ht="62.25">
      <c r="A134" s="54" t="s">
        <v>1132</v>
      </c>
      <c r="B134" s="128" t="s">
        <v>547</v>
      </c>
      <c r="C134" s="54">
        <v>11750.8</v>
      </c>
      <c r="D134" s="54">
        <v>11750.8</v>
      </c>
    </row>
    <row r="135" spans="1:4" ht="62.25">
      <c r="A135" s="54" t="s">
        <v>241</v>
      </c>
      <c r="B135" s="128" t="s">
        <v>242</v>
      </c>
      <c r="C135" s="54">
        <v>15854.2</v>
      </c>
      <c r="D135" s="54">
        <v>15854.2</v>
      </c>
    </row>
    <row r="136" spans="1:4" s="114" customFormat="1" ht="62.25">
      <c r="A136" s="54" t="s">
        <v>1160</v>
      </c>
      <c r="B136" s="128" t="s">
        <v>1159</v>
      </c>
      <c r="C136" s="54">
        <v>8137</v>
      </c>
      <c r="D136" s="54">
        <v>8137</v>
      </c>
    </row>
    <row r="137" spans="1:4" ht="15">
      <c r="A137" s="54" t="s">
        <v>105</v>
      </c>
      <c r="B137" s="128" t="s">
        <v>1117</v>
      </c>
      <c r="C137" s="54">
        <f>C138+C139+C140</f>
        <v>8160</v>
      </c>
      <c r="D137" s="54">
        <f>D138+D139+D140</f>
        <v>8160</v>
      </c>
    </row>
    <row r="138" spans="1:4" ht="78">
      <c r="A138" s="54" t="s">
        <v>1093</v>
      </c>
      <c r="B138" s="128" t="s">
        <v>542</v>
      </c>
      <c r="C138" s="54">
        <v>60</v>
      </c>
      <c r="D138" s="54">
        <v>60</v>
      </c>
    </row>
    <row r="139" spans="1:4" s="83" customFormat="1" ht="62.25">
      <c r="A139" s="54" t="s">
        <v>106</v>
      </c>
      <c r="B139" s="128" t="s">
        <v>1096</v>
      </c>
      <c r="C139" s="54">
        <v>0</v>
      </c>
      <c r="D139" s="54">
        <v>0</v>
      </c>
    </row>
    <row r="140" spans="1:4" ht="46.5">
      <c r="A140" s="54" t="s">
        <v>340</v>
      </c>
      <c r="B140" s="128" t="s">
        <v>44</v>
      </c>
      <c r="C140" s="54">
        <v>8100</v>
      </c>
      <c r="D140" s="54">
        <v>8100</v>
      </c>
    </row>
    <row r="141" spans="1:4" ht="15">
      <c r="A141" s="51"/>
      <c r="B141" s="129" t="s">
        <v>16</v>
      </c>
      <c r="C141" s="51">
        <f>C98+C12</f>
        <v>1347486.0999999999</v>
      </c>
      <c r="D141" s="51">
        <f>D98+D12</f>
        <v>1300984.2999999998</v>
      </c>
    </row>
    <row r="144" spans="1:4" ht="15">
      <c r="A144" s="240" t="s">
        <v>1288</v>
      </c>
      <c r="B144" s="240"/>
      <c r="C144" s="240"/>
      <c r="D144" s="240"/>
    </row>
  </sheetData>
  <sheetProtection/>
  <mergeCells count="10">
    <mergeCell ref="A144:D144"/>
    <mergeCell ref="A1:D1"/>
    <mergeCell ref="A2:D2"/>
    <mergeCell ref="A4:D4"/>
    <mergeCell ref="A5:D5"/>
    <mergeCell ref="A8:D8"/>
    <mergeCell ref="A9:D9"/>
    <mergeCell ref="C10:D10"/>
    <mergeCell ref="A3:D3"/>
    <mergeCell ref="B6:D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626"/>
  <sheetViews>
    <sheetView zoomScalePageLayoutView="0" workbookViewId="0" topLeftCell="A499">
      <selection activeCell="A509" sqref="A509"/>
    </sheetView>
  </sheetViews>
  <sheetFormatPr defaultColWidth="9.125" defaultRowHeight="12.75"/>
  <cols>
    <col min="1" max="1" width="84.50390625" style="55" customWidth="1"/>
    <col min="2" max="2" width="6.125" style="82" customWidth="1"/>
    <col min="3" max="3" width="14.875" style="82" customWidth="1"/>
    <col min="4" max="4" width="4.50390625" style="82" customWidth="1"/>
    <col min="5" max="5" width="15.875" style="69" customWidth="1"/>
    <col min="6" max="6" width="11.125" style="55" customWidth="1"/>
    <col min="7" max="7" width="15.125" style="55" customWidth="1"/>
    <col min="8" max="16384" width="9.125" style="55" customWidth="1"/>
  </cols>
  <sheetData>
    <row r="1" spans="2:5" s="85" customFormat="1" ht="13.5">
      <c r="B1" s="281" t="s">
        <v>862</v>
      </c>
      <c r="C1" s="281"/>
      <c r="D1" s="281"/>
      <c r="E1" s="281"/>
    </row>
    <row r="2" spans="2:5" s="85" customFormat="1" ht="13.5">
      <c r="B2" s="281" t="s">
        <v>119</v>
      </c>
      <c r="C2" s="281"/>
      <c r="D2" s="281"/>
      <c r="E2" s="281"/>
    </row>
    <row r="3" spans="2:5" s="85" customFormat="1" ht="13.5">
      <c r="B3" s="281" t="s">
        <v>121</v>
      </c>
      <c r="C3" s="281"/>
      <c r="D3" s="281"/>
      <c r="E3" s="281"/>
    </row>
    <row r="4" spans="2:5" s="85" customFormat="1" ht="13.5">
      <c r="B4" s="281" t="s">
        <v>8</v>
      </c>
      <c r="C4" s="281"/>
      <c r="D4" s="281"/>
      <c r="E4" s="281"/>
    </row>
    <row r="5" spans="2:5" s="85" customFormat="1" ht="13.5">
      <c r="B5" s="282" t="s">
        <v>460</v>
      </c>
      <c r="C5" s="282"/>
      <c r="D5" s="282"/>
      <c r="E5" s="282"/>
    </row>
    <row r="6" spans="2:5" ht="15">
      <c r="B6" s="282" t="s">
        <v>1250</v>
      </c>
      <c r="C6" s="283"/>
      <c r="D6" s="283"/>
      <c r="E6" s="283"/>
    </row>
    <row r="7" spans="2:5" ht="15">
      <c r="B7" s="218"/>
      <c r="C7" s="232"/>
      <c r="D7" s="232"/>
      <c r="E7" s="232"/>
    </row>
    <row r="8" spans="1:5" ht="67.5" customHeight="1">
      <c r="A8" s="256" t="s">
        <v>1143</v>
      </c>
      <c r="B8" s="256"/>
      <c r="C8" s="256"/>
      <c r="D8" s="256"/>
      <c r="E8" s="256"/>
    </row>
    <row r="9" spans="4:5" ht="15">
      <c r="D9" s="280" t="s">
        <v>769</v>
      </c>
      <c r="E9" s="280"/>
    </row>
    <row r="10" spans="1:5" s="45" customFormat="1" ht="15">
      <c r="A10" s="43" t="s">
        <v>29</v>
      </c>
      <c r="B10" s="43" t="s">
        <v>222</v>
      </c>
      <c r="C10" s="43" t="s">
        <v>223</v>
      </c>
      <c r="D10" s="43" t="s">
        <v>224</v>
      </c>
      <c r="E10" s="44" t="s">
        <v>13</v>
      </c>
    </row>
    <row r="11" spans="1:5" s="45" customFormat="1" ht="15">
      <c r="A11" s="43">
        <v>1</v>
      </c>
      <c r="B11" s="46">
        <v>2</v>
      </c>
      <c r="C11" s="43">
        <v>3</v>
      </c>
      <c r="D11" s="43">
        <v>4</v>
      </c>
      <c r="E11" s="44">
        <v>5</v>
      </c>
    </row>
    <row r="12" spans="1:5" s="56" customFormat="1" ht="15">
      <c r="A12" s="70" t="s">
        <v>225</v>
      </c>
      <c r="B12" s="57" t="s">
        <v>17</v>
      </c>
      <c r="C12" s="57"/>
      <c r="D12" s="57"/>
      <c r="E12" s="183">
        <f>E13+E20+E46+E51+E41</f>
        <v>90161.24</v>
      </c>
    </row>
    <row r="13" spans="1:5" s="56" customFormat="1" ht="30.75">
      <c r="A13" s="52" t="s">
        <v>585</v>
      </c>
      <c r="B13" s="53" t="s">
        <v>251</v>
      </c>
      <c r="C13" s="57"/>
      <c r="D13" s="57"/>
      <c r="E13" s="87">
        <f>E16</f>
        <v>3551</v>
      </c>
    </row>
    <row r="14" spans="1:6" s="56" customFormat="1" ht="30.75">
      <c r="A14" s="52" t="s">
        <v>842</v>
      </c>
      <c r="B14" s="53" t="s">
        <v>251</v>
      </c>
      <c r="C14" s="53" t="s">
        <v>698</v>
      </c>
      <c r="D14" s="57"/>
      <c r="E14" s="87">
        <f>E15</f>
        <v>3551</v>
      </c>
      <c r="F14" s="58"/>
    </row>
    <row r="15" spans="1:6" s="56" customFormat="1" ht="30.75">
      <c r="A15" s="52" t="s">
        <v>699</v>
      </c>
      <c r="B15" s="53" t="s">
        <v>251</v>
      </c>
      <c r="C15" s="53" t="s">
        <v>700</v>
      </c>
      <c r="D15" s="57"/>
      <c r="E15" s="87">
        <f>E16</f>
        <v>3551</v>
      </c>
      <c r="F15" s="58"/>
    </row>
    <row r="16" spans="1:5" s="56" customFormat="1" ht="15">
      <c r="A16" s="52" t="s">
        <v>586</v>
      </c>
      <c r="B16" s="53" t="s">
        <v>251</v>
      </c>
      <c r="C16" s="53" t="s">
        <v>701</v>
      </c>
      <c r="D16" s="53"/>
      <c r="E16" s="87">
        <f>E17+E18+E19</f>
        <v>3551</v>
      </c>
    </row>
    <row r="17" spans="1:5" s="56" customFormat="1" ht="46.5">
      <c r="A17" s="52" t="s">
        <v>1084</v>
      </c>
      <c r="B17" s="53" t="s">
        <v>251</v>
      </c>
      <c r="C17" s="53" t="s">
        <v>701</v>
      </c>
      <c r="D17" s="53" t="s">
        <v>1085</v>
      </c>
      <c r="E17" s="87">
        <v>2838.736</v>
      </c>
    </row>
    <row r="18" spans="1:5" s="56" customFormat="1" ht="30.75">
      <c r="A18" s="52" t="s">
        <v>587</v>
      </c>
      <c r="B18" s="53" t="s">
        <v>251</v>
      </c>
      <c r="C18" s="53" t="s">
        <v>701</v>
      </c>
      <c r="D18" s="53" t="s">
        <v>1086</v>
      </c>
      <c r="E18" s="87">
        <v>530.788</v>
      </c>
    </row>
    <row r="19" spans="1:5" s="56" customFormat="1" ht="15">
      <c r="A19" s="52" t="s">
        <v>1087</v>
      </c>
      <c r="B19" s="53" t="s">
        <v>251</v>
      </c>
      <c r="C19" s="53" t="s">
        <v>701</v>
      </c>
      <c r="D19" s="53" t="s">
        <v>1088</v>
      </c>
      <c r="E19" s="87">
        <v>181.476</v>
      </c>
    </row>
    <row r="20" spans="1:5" ht="46.5">
      <c r="A20" s="52" t="s">
        <v>132</v>
      </c>
      <c r="B20" s="53" t="s">
        <v>226</v>
      </c>
      <c r="C20" s="53"/>
      <c r="D20" s="53"/>
      <c r="E20" s="87">
        <f>E27+E33+E21</f>
        <v>68648</v>
      </c>
    </row>
    <row r="21" spans="1:5" ht="46.5">
      <c r="A21" s="52" t="s">
        <v>85</v>
      </c>
      <c r="B21" s="53" t="s">
        <v>226</v>
      </c>
      <c r="C21" s="53" t="s">
        <v>655</v>
      </c>
      <c r="D21" s="53"/>
      <c r="E21" s="87">
        <f>E22</f>
        <v>12096</v>
      </c>
    </row>
    <row r="22" spans="1:5" ht="62.25">
      <c r="A22" s="52" t="s">
        <v>656</v>
      </c>
      <c r="B22" s="53" t="s">
        <v>226</v>
      </c>
      <c r="C22" s="53" t="s">
        <v>658</v>
      </c>
      <c r="D22" s="53"/>
      <c r="E22" s="87">
        <f>E23</f>
        <v>12096</v>
      </c>
    </row>
    <row r="23" spans="1:5" ht="15">
      <c r="A23" s="52" t="s">
        <v>586</v>
      </c>
      <c r="B23" s="53" t="s">
        <v>226</v>
      </c>
      <c r="C23" s="53" t="s">
        <v>1037</v>
      </c>
      <c r="D23" s="53"/>
      <c r="E23" s="87">
        <f>E24+E25+E26</f>
        <v>12096</v>
      </c>
    </row>
    <row r="24" spans="1:5" ht="46.5">
      <c r="A24" s="52" t="s">
        <v>1084</v>
      </c>
      <c r="B24" s="53" t="s">
        <v>226</v>
      </c>
      <c r="C24" s="53" t="s">
        <v>1037</v>
      </c>
      <c r="D24" s="53" t="s">
        <v>1085</v>
      </c>
      <c r="E24" s="87">
        <v>10717</v>
      </c>
    </row>
    <row r="25" spans="1:5" ht="30.75">
      <c r="A25" s="52" t="s">
        <v>587</v>
      </c>
      <c r="B25" s="53" t="s">
        <v>226</v>
      </c>
      <c r="C25" s="53" t="s">
        <v>1037</v>
      </c>
      <c r="D25" s="53" t="s">
        <v>1086</v>
      </c>
      <c r="E25" s="87">
        <v>1374</v>
      </c>
    </row>
    <row r="26" spans="1:5" ht="15">
      <c r="A26" s="52" t="s">
        <v>1087</v>
      </c>
      <c r="B26" s="53" t="s">
        <v>226</v>
      </c>
      <c r="C26" s="53" t="s">
        <v>1037</v>
      </c>
      <c r="D26" s="53" t="s">
        <v>1088</v>
      </c>
      <c r="E26" s="87">
        <v>5</v>
      </c>
    </row>
    <row r="27" spans="1:5" ht="46.5">
      <c r="A27" s="52" t="s">
        <v>839</v>
      </c>
      <c r="B27" s="53" t="s">
        <v>226</v>
      </c>
      <c r="C27" s="53" t="s">
        <v>680</v>
      </c>
      <c r="D27" s="53"/>
      <c r="E27" s="87">
        <f>E28</f>
        <v>9095</v>
      </c>
    </row>
    <row r="28" spans="1:5" ht="62.25">
      <c r="A28" s="52" t="s">
        <v>916</v>
      </c>
      <c r="B28" s="53" t="s">
        <v>226</v>
      </c>
      <c r="C28" s="53" t="s">
        <v>1006</v>
      </c>
      <c r="D28" s="53"/>
      <c r="E28" s="87">
        <f>E29</f>
        <v>9095</v>
      </c>
    </row>
    <row r="29" spans="1:5" ht="15">
      <c r="A29" s="52" t="s">
        <v>586</v>
      </c>
      <c r="B29" s="53" t="s">
        <v>226</v>
      </c>
      <c r="C29" s="53" t="s">
        <v>1006</v>
      </c>
      <c r="D29" s="53"/>
      <c r="E29" s="87">
        <f>E30+E31+E32</f>
        <v>9095</v>
      </c>
    </row>
    <row r="30" spans="1:5" ht="46.5">
      <c r="A30" s="52" t="s">
        <v>1084</v>
      </c>
      <c r="B30" s="53" t="s">
        <v>226</v>
      </c>
      <c r="C30" s="53" t="s">
        <v>1006</v>
      </c>
      <c r="D30" s="53" t="s">
        <v>1085</v>
      </c>
      <c r="E30" s="87">
        <v>6526.819</v>
      </c>
    </row>
    <row r="31" spans="1:5" ht="30.75">
      <c r="A31" s="52" t="s">
        <v>587</v>
      </c>
      <c r="B31" s="53" t="s">
        <v>226</v>
      </c>
      <c r="C31" s="53" t="s">
        <v>1006</v>
      </c>
      <c r="D31" s="53" t="s">
        <v>1086</v>
      </c>
      <c r="E31" s="87">
        <v>2484.181</v>
      </c>
    </row>
    <row r="32" spans="1:5" ht="15">
      <c r="A32" s="52" t="s">
        <v>1087</v>
      </c>
      <c r="B32" s="53" t="s">
        <v>226</v>
      </c>
      <c r="C32" s="53" t="s">
        <v>1006</v>
      </c>
      <c r="D32" s="53" t="s">
        <v>1088</v>
      </c>
      <c r="E32" s="87">
        <v>84</v>
      </c>
    </row>
    <row r="33" spans="1:5" ht="30.75">
      <c r="A33" s="52" t="s">
        <v>842</v>
      </c>
      <c r="B33" s="53" t="s">
        <v>226</v>
      </c>
      <c r="C33" s="53" t="s">
        <v>698</v>
      </c>
      <c r="D33" s="53"/>
      <c r="E33" s="87">
        <f>E34</f>
        <v>47457</v>
      </c>
    </row>
    <row r="34" spans="1:5" ht="46.5">
      <c r="A34" s="52" t="s">
        <v>702</v>
      </c>
      <c r="B34" s="53" t="s">
        <v>226</v>
      </c>
      <c r="C34" s="53" t="s">
        <v>703</v>
      </c>
      <c r="D34" s="53"/>
      <c r="E34" s="87">
        <f>E35+E39</f>
        <v>47457</v>
      </c>
    </row>
    <row r="35" spans="1:5" ht="15">
      <c r="A35" s="52" t="s">
        <v>586</v>
      </c>
      <c r="B35" s="53" t="s">
        <v>226</v>
      </c>
      <c r="C35" s="53" t="s">
        <v>704</v>
      </c>
      <c r="D35" s="53"/>
      <c r="E35" s="87">
        <f>E36+E37+E38</f>
        <v>44924</v>
      </c>
    </row>
    <row r="36" spans="1:5" ht="46.5">
      <c r="A36" s="52" t="s">
        <v>1084</v>
      </c>
      <c r="B36" s="53" t="s">
        <v>226</v>
      </c>
      <c r="C36" s="53" t="s">
        <v>704</v>
      </c>
      <c r="D36" s="53" t="s">
        <v>1085</v>
      </c>
      <c r="E36" s="87">
        <v>33436</v>
      </c>
    </row>
    <row r="37" spans="1:5" ht="30.75">
      <c r="A37" s="52" t="s">
        <v>587</v>
      </c>
      <c r="B37" s="53" t="s">
        <v>226</v>
      </c>
      <c r="C37" s="53" t="s">
        <v>704</v>
      </c>
      <c r="D37" s="53" t="s">
        <v>1086</v>
      </c>
      <c r="E37" s="87">
        <v>11176</v>
      </c>
    </row>
    <row r="38" spans="1:5" ht="15">
      <c r="A38" s="52" t="s">
        <v>1087</v>
      </c>
      <c r="B38" s="53" t="s">
        <v>226</v>
      </c>
      <c r="C38" s="53" t="s">
        <v>704</v>
      </c>
      <c r="D38" s="53" t="s">
        <v>1088</v>
      </c>
      <c r="E38" s="87">
        <v>312</v>
      </c>
    </row>
    <row r="39" spans="1:5" ht="30.75">
      <c r="A39" s="52" t="s">
        <v>252</v>
      </c>
      <c r="B39" s="53" t="s">
        <v>226</v>
      </c>
      <c r="C39" s="53" t="s">
        <v>705</v>
      </c>
      <c r="D39" s="53"/>
      <c r="E39" s="87">
        <f>E40</f>
        <v>2533</v>
      </c>
    </row>
    <row r="40" spans="1:5" ht="46.5">
      <c r="A40" s="52" t="s">
        <v>1084</v>
      </c>
      <c r="B40" s="53" t="s">
        <v>226</v>
      </c>
      <c r="C40" s="53" t="s">
        <v>705</v>
      </c>
      <c r="D40" s="53" t="s">
        <v>1085</v>
      </c>
      <c r="E40" s="87">
        <v>2533</v>
      </c>
    </row>
    <row r="41" spans="1:5" ht="15">
      <c r="A41" s="52" t="s">
        <v>589</v>
      </c>
      <c r="B41" s="53" t="s">
        <v>583</v>
      </c>
      <c r="C41" s="53"/>
      <c r="D41" s="53"/>
      <c r="E41" s="87">
        <f>E42</f>
        <v>2800</v>
      </c>
    </row>
    <row r="42" spans="1:5" ht="30.75">
      <c r="A42" s="52" t="s">
        <v>842</v>
      </c>
      <c r="B42" s="53" t="s">
        <v>583</v>
      </c>
      <c r="C42" s="53" t="s">
        <v>698</v>
      </c>
      <c r="D42" s="53"/>
      <c r="E42" s="87">
        <f>E43</f>
        <v>2800</v>
      </c>
    </row>
    <row r="43" spans="1:5" ht="30.75">
      <c r="A43" s="52" t="s">
        <v>712</v>
      </c>
      <c r="B43" s="53" t="s">
        <v>583</v>
      </c>
      <c r="C43" s="53" t="s">
        <v>713</v>
      </c>
      <c r="D43" s="53"/>
      <c r="E43" s="87">
        <f>E44</f>
        <v>2800</v>
      </c>
    </row>
    <row r="44" spans="1:5" ht="15">
      <c r="A44" s="52" t="s">
        <v>590</v>
      </c>
      <c r="B44" s="53" t="s">
        <v>583</v>
      </c>
      <c r="C44" s="53" t="s">
        <v>714</v>
      </c>
      <c r="D44" s="53"/>
      <c r="E44" s="87">
        <f>E45</f>
        <v>2800</v>
      </c>
    </row>
    <row r="45" spans="1:5" ht="30.75">
      <c r="A45" s="52" t="s">
        <v>587</v>
      </c>
      <c r="B45" s="53" t="s">
        <v>583</v>
      </c>
      <c r="C45" s="53" t="s">
        <v>714</v>
      </c>
      <c r="D45" s="53" t="s">
        <v>1086</v>
      </c>
      <c r="E45" s="87">
        <v>2800</v>
      </c>
    </row>
    <row r="46" spans="1:5" ht="15">
      <c r="A46" s="52" t="s">
        <v>27</v>
      </c>
      <c r="B46" s="53" t="s">
        <v>846</v>
      </c>
      <c r="C46" s="53"/>
      <c r="D46" s="53"/>
      <c r="E46" s="87">
        <f>E47</f>
        <v>600</v>
      </c>
    </row>
    <row r="47" spans="1:5" ht="46.5">
      <c r="A47" s="52" t="s">
        <v>742</v>
      </c>
      <c r="B47" s="53" t="s">
        <v>846</v>
      </c>
      <c r="C47" s="53" t="s">
        <v>743</v>
      </c>
      <c r="D47" s="53"/>
      <c r="E47" s="87">
        <f>E48</f>
        <v>600</v>
      </c>
    </row>
    <row r="48" spans="1:5" ht="46.5">
      <c r="A48" s="52" t="s">
        <v>920</v>
      </c>
      <c r="B48" s="53" t="s">
        <v>846</v>
      </c>
      <c r="C48" s="53" t="s">
        <v>744</v>
      </c>
      <c r="D48" s="53"/>
      <c r="E48" s="87">
        <f>E49</f>
        <v>600</v>
      </c>
    </row>
    <row r="49" spans="1:5" ht="15">
      <c r="A49" s="52" t="s">
        <v>863</v>
      </c>
      <c r="B49" s="53" t="s">
        <v>846</v>
      </c>
      <c r="C49" s="53" t="s">
        <v>745</v>
      </c>
      <c r="D49" s="53"/>
      <c r="E49" s="87">
        <f>E50</f>
        <v>600</v>
      </c>
    </row>
    <row r="50" spans="1:5" ht="15">
      <c r="A50" s="52" t="s">
        <v>1087</v>
      </c>
      <c r="B50" s="53" t="s">
        <v>846</v>
      </c>
      <c r="C50" s="53" t="s">
        <v>745</v>
      </c>
      <c r="D50" s="53" t="s">
        <v>1088</v>
      </c>
      <c r="E50" s="87">
        <v>600</v>
      </c>
    </row>
    <row r="51" spans="1:5" ht="15">
      <c r="A51" s="52" t="s">
        <v>82</v>
      </c>
      <c r="B51" s="53" t="s">
        <v>847</v>
      </c>
      <c r="C51" s="53"/>
      <c r="D51" s="53"/>
      <c r="E51" s="87">
        <f>E52+E76+E58</f>
        <v>14562.24</v>
      </c>
    </row>
    <row r="52" spans="1:5" ht="46.5">
      <c r="A52" s="52" t="s">
        <v>85</v>
      </c>
      <c r="B52" s="53" t="s">
        <v>847</v>
      </c>
      <c r="C52" s="53" t="s">
        <v>655</v>
      </c>
      <c r="D52" s="53"/>
      <c r="E52" s="87">
        <f>E53</f>
        <v>5484</v>
      </c>
    </row>
    <row r="53" spans="1:5" ht="30.75">
      <c r="A53" s="52" t="s">
        <v>659</v>
      </c>
      <c r="B53" s="53" t="s">
        <v>847</v>
      </c>
      <c r="C53" s="53" t="s">
        <v>1039</v>
      </c>
      <c r="D53" s="53"/>
      <c r="E53" s="87">
        <f>E54</f>
        <v>5484</v>
      </c>
    </row>
    <row r="54" spans="1:5" ht="15">
      <c r="A54" s="52" t="s">
        <v>592</v>
      </c>
      <c r="B54" s="53" t="s">
        <v>847</v>
      </c>
      <c r="C54" s="53" t="s">
        <v>1040</v>
      </c>
      <c r="D54" s="53"/>
      <c r="E54" s="87">
        <f>E55+E56+E57</f>
        <v>5484</v>
      </c>
    </row>
    <row r="55" spans="1:5" ht="46.5">
      <c r="A55" s="52" t="s">
        <v>1084</v>
      </c>
      <c r="B55" s="53" t="s">
        <v>847</v>
      </c>
      <c r="C55" s="53" t="s">
        <v>1040</v>
      </c>
      <c r="D55" s="53" t="s">
        <v>1085</v>
      </c>
      <c r="E55" s="87">
        <v>4813</v>
      </c>
    </row>
    <row r="56" spans="1:5" ht="30.75">
      <c r="A56" s="52" t="s">
        <v>587</v>
      </c>
      <c r="B56" s="53" t="s">
        <v>847</v>
      </c>
      <c r="C56" s="53" t="s">
        <v>1040</v>
      </c>
      <c r="D56" s="53" t="s">
        <v>1086</v>
      </c>
      <c r="E56" s="87">
        <v>670</v>
      </c>
    </row>
    <row r="57" spans="1:5" ht="15">
      <c r="A57" s="52" t="s">
        <v>1087</v>
      </c>
      <c r="B57" s="53" t="s">
        <v>847</v>
      </c>
      <c r="C57" s="53" t="s">
        <v>1040</v>
      </c>
      <c r="D57" s="53" t="s">
        <v>1088</v>
      </c>
      <c r="E57" s="87">
        <v>1</v>
      </c>
    </row>
    <row r="58" spans="1:5" ht="30.75">
      <c r="A58" s="52" t="s">
        <v>842</v>
      </c>
      <c r="B58" s="53" t="s">
        <v>847</v>
      </c>
      <c r="C58" s="53" t="s">
        <v>698</v>
      </c>
      <c r="D58" s="53"/>
      <c r="E58" s="87">
        <f>E63+E59+E73</f>
        <v>6270.4</v>
      </c>
    </row>
    <row r="59" spans="1:5" ht="30.75">
      <c r="A59" s="52" t="s">
        <v>699</v>
      </c>
      <c r="B59" s="53" t="s">
        <v>847</v>
      </c>
      <c r="C59" s="53" t="s">
        <v>700</v>
      </c>
      <c r="D59" s="53"/>
      <c r="E59" s="87">
        <f>E60</f>
        <v>320</v>
      </c>
    </row>
    <row r="60" spans="1:5" ht="46.5">
      <c r="A60" s="52" t="s">
        <v>912</v>
      </c>
      <c r="B60" s="53" t="s">
        <v>847</v>
      </c>
      <c r="C60" s="53" t="s">
        <v>382</v>
      </c>
      <c r="D60" s="53"/>
      <c r="E60" s="87">
        <f>E61+E62</f>
        <v>320</v>
      </c>
    </row>
    <row r="61" spans="1:5" ht="30.75">
      <c r="A61" s="52" t="s">
        <v>587</v>
      </c>
      <c r="B61" s="53" t="s">
        <v>847</v>
      </c>
      <c r="C61" s="53" t="s">
        <v>382</v>
      </c>
      <c r="D61" s="53" t="s">
        <v>1086</v>
      </c>
      <c r="E61" s="87">
        <v>300</v>
      </c>
    </row>
    <row r="62" spans="1:5" ht="15">
      <c r="A62" s="52" t="s">
        <v>1100</v>
      </c>
      <c r="B62" s="53" t="s">
        <v>847</v>
      </c>
      <c r="C62" s="53" t="s">
        <v>382</v>
      </c>
      <c r="D62" s="53" t="s">
        <v>1099</v>
      </c>
      <c r="E62" s="87">
        <v>20</v>
      </c>
    </row>
    <row r="63" spans="1:5" ht="30.75">
      <c r="A63" s="52" t="s">
        <v>706</v>
      </c>
      <c r="B63" s="53" t="s">
        <v>847</v>
      </c>
      <c r="C63" s="53" t="s">
        <v>707</v>
      </c>
      <c r="D63" s="53"/>
      <c r="E63" s="87">
        <f>E64+E67+E70</f>
        <v>4862.4</v>
      </c>
    </row>
    <row r="64" spans="1:5" ht="30.75">
      <c r="A64" s="52" t="s">
        <v>591</v>
      </c>
      <c r="B64" s="53" t="s">
        <v>847</v>
      </c>
      <c r="C64" s="53" t="s">
        <v>711</v>
      </c>
      <c r="D64" s="53"/>
      <c r="E64" s="87">
        <f>E65+E66</f>
        <v>3635</v>
      </c>
    </row>
    <row r="65" spans="1:5" ht="46.5">
      <c r="A65" s="52" t="s">
        <v>1084</v>
      </c>
      <c r="B65" s="53" t="s">
        <v>847</v>
      </c>
      <c r="C65" s="53" t="s">
        <v>711</v>
      </c>
      <c r="D65" s="53" t="s">
        <v>1085</v>
      </c>
      <c r="E65" s="87">
        <v>3262.412</v>
      </c>
    </row>
    <row r="66" spans="1:5" ht="30.75">
      <c r="A66" s="52" t="s">
        <v>587</v>
      </c>
      <c r="B66" s="53" t="s">
        <v>847</v>
      </c>
      <c r="C66" s="53" t="s">
        <v>711</v>
      </c>
      <c r="D66" s="53" t="s">
        <v>1086</v>
      </c>
      <c r="E66" s="87">
        <v>372.588</v>
      </c>
    </row>
    <row r="67" spans="1:5" ht="46.5">
      <c r="A67" s="52" t="s">
        <v>593</v>
      </c>
      <c r="B67" s="53" t="s">
        <v>847</v>
      </c>
      <c r="C67" s="53" t="s">
        <v>709</v>
      </c>
      <c r="D67" s="53"/>
      <c r="E67" s="87">
        <f>E68+E69</f>
        <v>998</v>
      </c>
    </row>
    <row r="68" spans="1:5" ht="46.5">
      <c r="A68" s="52" t="s">
        <v>1084</v>
      </c>
      <c r="B68" s="53" t="s">
        <v>847</v>
      </c>
      <c r="C68" s="53" t="s">
        <v>709</v>
      </c>
      <c r="D68" s="53" t="s">
        <v>1085</v>
      </c>
      <c r="E68" s="87">
        <v>933.526</v>
      </c>
    </row>
    <row r="69" spans="1:5" ht="30.75">
      <c r="A69" s="52" t="s">
        <v>587</v>
      </c>
      <c r="B69" s="53" t="s">
        <v>847</v>
      </c>
      <c r="C69" s="53" t="s">
        <v>709</v>
      </c>
      <c r="D69" s="53" t="s">
        <v>1086</v>
      </c>
      <c r="E69" s="87">
        <v>64.474</v>
      </c>
    </row>
    <row r="70" spans="1:5" ht="30.75">
      <c r="A70" s="52" t="s">
        <v>594</v>
      </c>
      <c r="B70" s="53" t="s">
        <v>847</v>
      </c>
      <c r="C70" s="53" t="s">
        <v>710</v>
      </c>
      <c r="D70" s="53"/>
      <c r="E70" s="87">
        <f>E71+E72</f>
        <v>229.39999999999998</v>
      </c>
    </row>
    <row r="71" spans="1:5" ht="46.5">
      <c r="A71" s="52" t="s">
        <v>1084</v>
      </c>
      <c r="B71" s="53" t="s">
        <v>847</v>
      </c>
      <c r="C71" s="53" t="s">
        <v>710</v>
      </c>
      <c r="D71" s="53" t="s">
        <v>1085</v>
      </c>
      <c r="E71" s="87">
        <v>159.968</v>
      </c>
    </row>
    <row r="72" spans="1:5" ht="30.75">
      <c r="A72" s="52" t="s">
        <v>587</v>
      </c>
      <c r="B72" s="53" t="s">
        <v>847</v>
      </c>
      <c r="C72" s="53" t="s">
        <v>710</v>
      </c>
      <c r="D72" s="53" t="s">
        <v>1086</v>
      </c>
      <c r="E72" s="87">
        <v>69.432</v>
      </c>
    </row>
    <row r="73" spans="1:5" ht="30.75">
      <c r="A73" s="52" t="s">
        <v>386</v>
      </c>
      <c r="B73" s="53" t="s">
        <v>847</v>
      </c>
      <c r="C73" s="53" t="s">
        <v>383</v>
      </c>
      <c r="D73" s="53"/>
      <c r="E73" s="87">
        <f>E75</f>
        <v>1088</v>
      </c>
    </row>
    <row r="74" spans="1:5" ht="15" customHeight="1">
      <c r="A74" s="52" t="s">
        <v>385</v>
      </c>
      <c r="B74" s="53" t="s">
        <v>847</v>
      </c>
      <c r="C74" s="53" t="s">
        <v>384</v>
      </c>
      <c r="D74" s="53"/>
      <c r="E74" s="87">
        <f>E75</f>
        <v>1088</v>
      </c>
    </row>
    <row r="75" spans="1:5" ht="30.75">
      <c r="A75" s="52" t="s">
        <v>587</v>
      </c>
      <c r="B75" s="53" t="s">
        <v>847</v>
      </c>
      <c r="C75" s="53" t="s">
        <v>384</v>
      </c>
      <c r="D75" s="53" t="s">
        <v>1086</v>
      </c>
      <c r="E75" s="87">
        <v>1088</v>
      </c>
    </row>
    <row r="76" spans="1:5" ht="46.5">
      <c r="A76" s="52" t="s">
        <v>715</v>
      </c>
      <c r="B76" s="53" t="s">
        <v>847</v>
      </c>
      <c r="C76" s="53" t="s">
        <v>716</v>
      </c>
      <c r="D76" s="53"/>
      <c r="E76" s="87">
        <f>E77</f>
        <v>2807.84</v>
      </c>
    </row>
    <row r="77" spans="1:5" ht="30.75">
      <c r="A77" s="52" t="s">
        <v>756</v>
      </c>
      <c r="B77" s="53" t="s">
        <v>847</v>
      </c>
      <c r="C77" s="53" t="s">
        <v>757</v>
      </c>
      <c r="D77" s="53"/>
      <c r="E77" s="87">
        <f>E78+E80</f>
        <v>2807.84</v>
      </c>
    </row>
    <row r="78" spans="1:5" ht="30.75">
      <c r="A78" s="52" t="s">
        <v>595</v>
      </c>
      <c r="B78" s="53" t="s">
        <v>847</v>
      </c>
      <c r="C78" s="53" t="s">
        <v>760</v>
      </c>
      <c r="D78" s="53"/>
      <c r="E78" s="87">
        <f>E79</f>
        <v>1042.524</v>
      </c>
    </row>
    <row r="79" spans="1:5" ht="30.75">
      <c r="A79" s="52" t="s">
        <v>587</v>
      </c>
      <c r="B79" s="53" t="s">
        <v>847</v>
      </c>
      <c r="C79" s="53" t="s">
        <v>760</v>
      </c>
      <c r="D79" s="53" t="s">
        <v>1086</v>
      </c>
      <c r="E79" s="87">
        <v>1042.524</v>
      </c>
    </row>
    <row r="80" spans="1:5" ht="15">
      <c r="A80" s="52" t="s">
        <v>300</v>
      </c>
      <c r="B80" s="53" t="s">
        <v>847</v>
      </c>
      <c r="C80" s="53" t="s">
        <v>761</v>
      </c>
      <c r="D80" s="53"/>
      <c r="E80" s="87">
        <f>E81+E82</f>
        <v>1765.316</v>
      </c>
    </row>
    <row r="81" spans="1:5" s="56" customFormat="1" ht="30.75">
      <c r="A81" s="52" t="s">
        <v>587</v>
      </c>
      <c r="B81" s="53" t="s">
        <v>847</v>
      </c>
      <c r="C81" s="53" t="s">
        <v>761</v>
      </c>
      <c r="D81" s="53" t="s">
        <v>1086</v>
      </c>
      <c r="E81" s="87">
        <v>1490.872</v>
      </c>
    </row>
    <row r="82" spans="1:5" ht="15">
      <c r="A82" s="52" t="s">
        <v>1087</v>
      </c>
      <c r="B82" s="53" t="s">
        <v>847</v>
      </c>
      <c r="C82" s="53" t="s">
        <v>761</v>
      </c>
      <c r="D82" s="53" t="s">
        <v>1088</v>
      </c>
      <c r="E82" s="87">
        <v>274.444</v>
      </c>
    </row>
    <row r="83" spans="1:5" ht="15">
      <c r="A83" s="70" t="s">
        <v>149</v>
      </c>
      <c r="B83" s="57" t="s">
        <v>150</v>
      </c>
      <c r="C83" s="57"/>
      <c r="D83" s="57"/>
      <c r="E83" s="183">
        <f>E84</f>
        <v>1579.2</v>
      </c>
    </row>
    <row r="84" spans="1:5" ht="15">
      <c r="A84" s="52" t="s">
        <v>152</v>
      </c>
      <c r="B84" s="53" t="s">
        <v>151</v>
      </c>
      <c r="C84" s="53"/>
      <c r="D84" s="53"/>
      <c r="E84" s="87">
        <f>E85</f>
        <v>1579.2</v>
      </c>
    </row>
    <row r="85" spans="1:5" ht="30.75">
      <c r="A85" s="52" t="s">
        <v>842</v>
      </c>
      <c r="B85" s="53" t="s">
        <v>151</v>
      </c>
      <c r="C85" s="53" t="s">
        <v>698</v>
      </c>
      <c r="D85" s="53"/>
      <c r="E85" s="87">
        <f>E86</f>
        <v>1579.2</v>
      </c>
    </row>
    <row r="86" spans="1:5" ht="30.75">
      <c r="A86" s="52" t="s">
        <v>706</v>
      </c>
      <c r="B86" s="53" t="s">
        <v>151</v>
      </c>
      <c r="C86" s="53" t="s">
        <v>707</v>
      </c>
      <c r="D86" s="53"/>
      <c r="E86" s="87">
        <f>E87</f>
        <v>1579.2</v>
      </c>
    </row>
    <row r="87" spans="1:5" s="56" customFormat="1" ht="30.75">
      <c r="A87" s="52" t="s">
        <v>831</v>
      </c>
      <c r="B87" s="53" t="s">
        <v>151</v>
      </c>
      <c r="C87" s="53" t="s">
        <v>708</v>
      </c>
      <c r="D87" s="53"/>
      <c r="E87" s="87">
        <f>E88</f>
        <v>1579.2</v>
      </c>
    </row>
    <row r="88" spans="1:5" ht="15">
      <c r="A88" s="52" t="s">
        <v>550</v>
      </c>
      <c r="B88" s="53" t="s">
        <v>151</v>
      </c>
      <c r="C88" s="53" t="s">
        <v>708</v>
      </c>
      <c r="D88" s="53" t="s">
        <v>1098</v>
      </c>
      <c r="E88" s="87">
        <v>1579.2</v>
      </c>
    </row>
    <row r="89" spans="1:5" ht="30.75">
      <c r="A89" s="70" t="s">
        <v>228</v>
      </c>
      <c r="B89" s="57" t="s">
        <v>229</v>
      </c>
      <c r="C89" s="57"/>
      <c r="D89" s="57"/>
      <c r="E89" s="183">
        <f>E90</f>
        <v>5774</v>
      </c>
    </row>
    <row r="90" spans="1:5" ht="30.75">
      <c r="A90" s="52" t="s">
        <v>293</v>
      </c>
      <c r="B90" s="53" t="s">
        <v>137</v>
      </c>
      <c r="C90" s="53"/>
      <c r="D90" s="53"/>
      <c r="E90" s="87">
        <f>E91+E102</f>
        <v>5774</v>
      </c>
    </row>
    <row r="91" spans="1:5" ht="46.5">
      <c r="A91" s="52" t="s">
        <v>742</v>
      </c>
      <c r="B91" s="53" t="s">
        <v>137</v>
      </c>
      <c r="C91" s="53" t="s">
        <v>743</v>
      </c>
      <c r="D91" s="53"/>
      <c r="E91" s="87">
        <f>E92+E97</f>
        <v>5191</v>
      </c>
    </row>
    <row r="92" spans="1:5" ht="46.5">
      <c r="A92" s="52" t="s">
        <v>921</v>
      </c>
      <c r="B92" s="53" t="s">
        <v>137</v>
      </c>
      <c r="C92" s="53" t="s">
        <v>746</v>
      </c>
      <c r="D92" s="53"/>
      <c r="E92" s="87">
        <f>E93</f>
        <v>2091</v>
      </c>
    </row>
    <row r="93" spans="1:5" ht="15">
      <c r="A93" s="52" t="s">
        <v>123</v>
      </c>
      <c r="B93" s="53" t="s">
        <v>137</v>
      </c>
      <c r="C93" s="53" t="s">
        <v>747</v>
      </c>
      <c r="D93" s="53"/>
      <c r="E93" s="87">
        <f>E94+E95+E96</f>
        <v>2091</v>
      </c>
    </row>
    <row r="94" spans="1:5" ht="46.5">
      <c r="A94" s="52" t="s">
        <v>1084</v>
      </c>
      <c r="B94" s="53" t="s">
        <v>137</v>
      </c>
      <c r="C94" s="53" t="s">
        <v>747</v>
      </c>
      <c r="D94" s="53" t="s">
        <v>1085</v>
      </c>
      <c r="E94" s="87">
        <v>1751.005</v>
      </c>
    </row>
    <row r="95" spans="1:5" ht="30.75">
      <c r="A95" s="52" t="s">
        <v>587</v>
      </c>
      <c r="B95" s="53" t="s">
        <v>137</v>
      </c>
      <c r="C95" s="53" t="s">
        <v>747</v>
      </c>
      <c r="D95" s="53" t="s">
        <v>1086</v>
      </c>
      <c r="E95" s="87">
        <v>333.995</v>
      </c>
    </row>
    <row r="96" spans="1:5" ht="15">
      <c r="A96" s="52" t="s">
        <v>1087</v>
      </c>
      <c r="B96" s="53" t="s">
        <v>137</v>
      </c>
      <c r="C96" s="53" t="s">
        <v>747</v>
      </c>
      <c r="D96" s="53" t="s">
        <v>1088</v>
      </c>
      <c r="E96" s="87">
        <v>6</v>
      </c>
    </row>
    <row r="97" spans="1:5" ht="30.75">
      <c r="A97" s="52" t="s">
        <v>983</v>
      </c>
      <c r="B97" s="53" t="s">
        <v>137</v>
      </c>
      <c r="C97" s="53" t="s">
        <v>984</v>
      </c>
      <c r="D97" s="53"/>
      <c r="E97" s="87">
        <f>E98+E100</f>
        <v>3100</v>
      </c>
    </row>
    <row r="98" spans="1:5" ht="30.75">
      <c r="A98" s="52" t="s">
        <v>1013</v>
      </c>
      <c r="B98" s="53" t="s">
        <v>137</v>
      </c>
      <c r="C98" s="53" t="s">
        <v>985</v>
      </c>
      <c r="D98" s="53"/>
      <c r="E98" s="87">
        <f>E99</f>
        <v>100</v>
      </c>
    </row>
    <row r="99" spans="1:5" ht="30.75">
      <c r="A99" s="52" t="s">
        <v>587</v>
      </c>
      <c r="B99" s="53" t="s">
        <v>137</v>
      </c>
      <c r="C99" s="53" t="s">
        <v>985</v>
      </c>
      <c r="D99" s="53" t="s">
        <v>1086</v>
      </c>
      <c r="E99" s="87">
        <v>100</v>
      </c>
    </row>
    <row r="100" spans="1:5" ht="15">
      <c r="A100" s="52" t="s">
        <v>1044</v>
      </c>
      <c r="B100" s="53" t="s">
        <v>137</v>
      </c>
      <c r="C100" s="53" t="s">
        <v>1043</v>
      </c>
      <c r="D100" s="53"/>
      <c r="E100" s="87">
        <f>E101</f>
        <v>3000</v>
      </c>
    </row>
    <row r="101" spans="1:5" ht="30.75">
      <c r="A101" s="52" t="s">
        <v>587</v>
      </c>
      <c r="B101" s="53" t="s">
        <v>137</v>
      </c>
      <c r="C101" s="53" t="s">
        <v>1043</v>
      </c>
      <c r="D101" s="53" t="s">
        <v>1086</v>
      </c>
      <c r="E101" s="87">
        <v>3000</v>
      </c>
    </row>
    <row r="102" spans="1:5" s="56" customFormat="1" ht="30.75">
      <c r="A102" s="52" t="s">
        <v>748</v>
      </c>
      <c r="B102" s="53" t="s">
        <v>137</v>
      </c>
      <c r="C102" s="53" t="s">
        <v>749</v>
      </c>
      <c r="D102" s="53"/>
      <c r="E102" s="87">
        <f>E103</f>
        <v>583</v>
      </c>
    </row>
    <row r="103" spans="1:5" ht="46.5">
      <c r="A103" s="52" t="s">
        <v>922</v>
      </c>
      <c r="B103" s="53" t="s">
        <v>137</v>
      </c>
      <c r="C103" s="53" t="s">
        <v>750</v>
      </c>
      <c r="D103" s="53"/>
      <c r="E103" s="87">
        <f>E104</f>
        <v>583</v>
      </c>
    </row>
    <row r="104" spans="1:5" ht="15">
      <c r="A104" s="52" t="s">
        <v>123</v>
      </c>
      <c r="B104" s="53" t="s">
        <v>137</v>
      </c>
      <c r="C104" s="53" t="s">
        <v>751</v>
      </c>
      <c r="D104" s="53"/>
      <c r="E104" s="87">
        <f>E105</f>
        <v>583</v>
      </c>
    </row>
    <row r="105" spans="1:5" ht="30.75">
      <c r="A105" s="52" t="s">
        <v>587</v>
      </c>
      <c r="B105" s="53" t="s">
        <v>137</v>
      </c>
      <c r="C105" s="53" t="s">
        <v>751</v>
      </c>
      <c r="D105" s="53" t="s">
        <v>1086</v>
      </c>
      <c r="E105" s="87">
        <v>583</v>
      </c>
    </row>
    <row r="106" spans="1:5" ht="15">
      <c r="A106" s="70" t="s">
        <v>230</v>
      </c>
      <c r="B106" s="57" t="s">
        <v>231</v>
      </c>
      <c r="C106" s="57"/>
      <c r="D106" s="57"/>
      <c r="E106" s="183">
        <f>E107+E131+E136+E155</f>
        <v>128039.18100000001</v>
      </c>
    </row>
    <row r="107" spans="1:5" ht="15">
      <c r="A107" s="52" t="s">
        <v>108</v>
      </c>
      <c r="B107" s="53" t="s">
        <v>107</v>
      </c>
      <c r="C107" s="53"/>
      <c r="D107" s="53"/>
      <c r="E107" s="87">
        <f>E108+E125</f>
        <v>23494.061999999998</v>
      </c>
    </row>
    <row r="108" spans="1:5" ht="46.5">
      <c r="A108" s="52" t="s">
        <v>839</v>
      </c>
      <c r="B108" s="53" t="s">
        <v>107</v>
      </c>
      <c r="C108" s="53" t="s">
        <v>680</v>
      </c>
      <c r="D108" s="53"/>
      <c r="E108" s="87">
        <f>E109+E119</f>
        <v>9797.7</v>
      </c>
    </row>
    <row r="109" spans="1:5" ht="30.75">
      <c r="A109" s="59" t="s">
        <v>1000</v>
      </c>
      <c r="B109" s="53" t="s">
        <v>107</v>
      </c>
      <c r="C109" s="53" t="s">
        <v>989</v>
      </c>
      <c r="D109" s="60"/>
      <c r="E109" s="195">
        <f>E110+E113+E116</f>
        <v>6420</v>
      </c>
    </row>
    <row r="110" spans="1:5" ht="46.5">
      <c r="A110" s="52" t="s">
        <v>1001</v>
      </c>
      <c r="B110" s="53" t="s">
        <v>107</v>
      </c>
      <c r="C110" s="53" t="s">
        <v>990</v>
      </c>
      <c r="D110" s="53"/>
      <c r="E110" s="87">
        <f>E111</f>
        <v>2600</v>
      </c>
    </row>
    <row r="111" spans="1:5" ht="15">
      <c r="A111" s="52" t="s">
        <v>109</v>
      </c>
      <c r="B111" s="53" t="s">
        <v>107</v>
      </c>
      <c r="C111" s="53" t="s">
        <v>991</v>
      </c>
      <c r="D111" s="53"/>
      <c r="E111" s="87">
        <f>E112</f>
        <v>2600</v>
      </c>
    </row>
    <row r="112" spans="1:5" ht="15">
      <c r="A112" s="52" t="s">
        <v>1087</v>
      </c>
      <c r="B112" s="53" t="s">
        <v>107</v>
      </c>
      <c r="C112" s="53" t="s">
        <v>991</v>
      </c>
      <c r="D112" s="53" t="s">
        <v>1088</v>
      </c>
      <c r="E112" s="87">
        <v>2600</v>
      </c>
    </row>
    <row r="113" spans="1:5" ht="30.75">
      <c r="A113" s="52" t="s">
        <v>915</v>
      </c>
      <c r="B113" s="53" t="s">
        <v>107</v>
      </c>
      <c r="C113" s="53" t="s">
        <v>1004</v>
      </c>
      <c r="D113" s="53"/>
      <c r="E113" s="87">
        <f>E114</f>
        <v>2545</v>
      </c>
    </row>
    <row r="114" spans="1:5" ht="15" customHeight="1">
      <c r="A114" s="52" t="s">
        <v>1090</v>
      </c>
      <c r="B114" s="53" t="s">
        <v>107</v>
      </c>
      <c r="C114" s="53" t="s">
        <v>1005</v>
      </c>
      <c r="D114" s="53"/>
      <c r="E114" s="87">
        <f>E115</f>
        <v>2545</v>
      </c>
    </row>
    <row r="115" spans="1:5" ht="30.75">
      <c r="A115" s="52" t="s">
        <v>1094</v>
      </c>
      <c r="B115" s="53" t="s">
        <v>107</v>
      </c>
      <c r="C115" s="53" t="s">
        <v>1005</v>
      </c>
      <c r="D115" s="53" t="s">
        <v>1095</v>
      </c>
      <c r="E115" s="87">
        <v>2545</v>
      </c>
    </row>
    <row r="116" spans="1:5" ht="62.25">
      <c r="A116" s="52" t="s">
        <v>916</v>
      </c>
      <c r="B116" s="53" t="s">
        <v>107</v>
      </c>
      <c r="C116" s="53" t="s">
        <v>1006</v>
      </c>
      <c r="D116" s="53"/>
      <c r="E116" s="87">
        <f>E117</f>
        <v>1275</v>
      </c>
    </row>
    <row r="117" spans="1:5" ht="15">
      <c r="A117" s="52" t="s">
        <v>109</v>
      </c>
      <c r="B117" s="53" t="s">
        <v>107</v>
      </c>
      <c r="C117" s="53" t="s">
        <v>1011</v>
      </c>
      <c r="D117" s="53"/>
      <c r="E117" s="87">
        <f>E118</f>
        <v>1275</v>
      </c>
    </row>
    <row r="118" spans="1:5" ht="30.75">
      <c r="A118" s="52" t="s">
        <v>587</v>
      </c>
      <c r="B118" s="53" t="s">
        <v>107</v>
      </c>
      <c r="C118" s="53" t="s">
        <v>1011</v>
      </c>
      <c r="D118" s="53" t="s">
        <v>1086</v>
      </c>
      <c r="E118" s="87">
        <v>1275</v>
      </c>
    </row>
    <row r="119" spans="1:5" ht="15">
      <c r="A119" s="59" t="s">
        <v>999</v>
      </c>
      <c r="B119" s="53" t="s">
        <v>107</v>
      </c>
      <c r="C119" s="53" t="s">
        <v>996</v>
      </c>
      <c r="D119" s="60"/>
      <c r="E119" s="195">
        <f>E120</f>
        <v>3377.7</v>
      </c>
    </row>
    <row r="120" spans="1:5" ht="30.75">
      <c r="A120" s="52" t="s">
        <v>980</v>
      </c>
      <c r="B120" s="53" t="s">
        <v>107</v>
      </c>
      <c r="C120" s="53" t="s">
        <v>997</v>
      </c>
      <c r="D120" s="53"/>
      <c r="E120" s="87">
        <f>E121+E123</f>
        <v>3377.7</v>
      </c>
    </row>
    <row r="121" spans="1:5" ht="78">
      <c r="A121" s="52" t="s">
        <v>832</v>
      </c>
      <c r="B121" s="53" t="s">
        <v>107</v>
      </c>
      <c r="C121" s="53" t="s">
        <v>1008</v>
      </c>
      <c r="D121" s="53"/>
      <c r="E121" s="87">
        <f>E122</f>
        <v>747.1</v>
      </c>
    </row>
    <row r="122" spans="1:5" ht="30.75">
      <c r="A122" s="52" t="s">
        <v>587</v>
      </c>
      <c r="B122" s="53" t="s">
        <v>107</v>
      </c>
      <c r="C122" s="53" t="s">
        <v>1008</v>
      </c>
      <c r="D122" s="53" t="s">
        <v>1086</v>
      </c>
      <c r="E122" s="87">
        <v>747.1</v>
      </c>
    </row>
    <row r="123" spans="1:5" ht="30.75">
      <c r="A123" s="52" t="s">
        <v>925</v>
      </c>
      <c r="B123" s="53" t="s">
        <v>107</v>
      </c>
      <c r="C123" s="53" t="s">
        <v>1009</v>
      </c>
      <c r="D123" s="53"/>
      <c r="E123" s="87">
        <f>E124</f>
        <v>2630.6</v>
      </c>
    </row>
    <row r="124" spans="1:5" ht="30.75">
      <c r="A124" s="52" t="s">
        <v>587</v>
      </c>
      <c r="B124" s="53" t="s">
        <v>107</v>
      </c>
      <c r="C124" s="53" t="s">
        <v>1009</v>
      </c>
      <c r="D124" s="53" t="s">
        <v>1086</v>
      </c>
      <c r="E124" s="87">
        <v>2630.6</v>
      </c>
    </row>
    <row r="125" spans="1:5" ht="46.5">
      <c r="A125" s="52" t="s">
        <v>715</v>
      </c>
      <c r="B125" s="53" t="s">
        <v>107</v>
      </c>
      <c r="C125" s="53" t="s">
        <v>716</v>
      </c>
      <c r="D125" s="53"/>
      <c r="E125" s="87">
        <f>E126</f>
        <v>13696.362</v>
      </c>
    </row>
    <row r="126" spans="1:5" ht="30.75">
      <c r="A126" s="52" t="s">
        <v>717</v>
      </c>
      <c r="B126" s="53" t="s">
        <v>107</v>
      </c>
      <c r="C126" s="53" t="s">
        <v>718</v>
      </c>
      <c r="D126" s="53"/>
      <c r="E126" s="87">
        <f>E129+E127</f>
        <v>13696.362</v>
      </c>
    </row>
    <row r="127" spans="1:5" ht="46.5">
      <c r="A127" s="52" t="s">
        <v>428</v>
      </c>
      <c r="B127" s="53" t="s">
        <v>107</v>
      </c>
      <c r="C127" s="53" t="s">
        <v>427</v>
      </c>
      <c r="D127" s="53"/>
      <c r="E127" s="87">
        <f>E128</f>
        <v>4000</v>
      </c>
    </row>
    <row r="128" spans="1:5" ht="15">
      <c r="A128" s="52" t="s">
        <v>597</v>
      </c>
      <c r="B128" s="53" t="s">
        <v>107</v>
      </c>
      <c r="C128" s="53" t="s">
        <v>427</v>
      </c>
      <c r="D128" s="53" t="s">
        <v>1103</v>
      </c>
      <c r="E128" s="87">
        <v>4000</v>
      </c>
    </row>
    <row r="129" spans="1:5" ht="30.75">
      <c r="A129" s="52" t="s">
        <v>1177</v>
      </c>
      <c r="B129" s="53" t="s">
        <v>107</v>
      </c>
      <c r="C129" s="53" t="s">
        <v>1176</v>
      </c>
      <c r="D129" s="53"/>
      <c r="E129" s="87">
        <f>E130</f>
        <v>9696.362</v>
      </c>
    </row>
    <row r="130" spans="1:5" ht="15">
      <c r="A130" s="52" t="s">
        <v>597</v>
      </c>
      <c r="B130" s="53" t="s">
        <v>107</v>
      </c>
      <c r="C130" s="53" t="s">
        <v>1176</v>
      </c>
      <c r="D130" s="53" t="s">
        <v>1103</v>
      </c>
      <c r="E130" s="87">
        <v>9696.362</v>
      </c>
    </row>
    <row r="131" spans="1:5" ht="15">
      <c r="A131" s="52" t="s">
        <v>1120</v>
      </c>
      <c r="B131" s="53" t="s">
        <v>1119</v>
      </c>
      <c r="C131" s="65"/>
      <c r="D131" s="65"/>
      <c r="E131" s="87">
        <f>E132</f>
        <v>270</v>
      </c>
    </row>
    <row r="132" spans="1:5" ht="30.75">
      <c r="A132" s="52" t="s">
        <v>841</v>
      </c>
      <c r="B132" s="53" t="s">
        <v>1119</v>
      </c>
      <c r="C132" s="43" t="s">
        <v>733</v>
      </c>
      <c r="D132" s="43"/>
      <c r="E132" s="87">
        <f>E133</f>
        <v>270</v>
      </c>
    </row>
    <row r="133" spans="1:5" ht="30.75">
      <c r="A133" s="52" t="s">
        <v>737</v>
      </c>
      <c r="B133" s="53" t="s">
        <v>1119</v>
      </c>
      <c r="C133" s="43" t="s">
        <v>738</v>
      </c>
      <c r="D133" s="43"/>
      <c r="E133" s="87">
        <f>E134</f>
        <v>270</v>
      </c>
    </row>
    <row r="134" spans="1:5" ht="15">
      <c r="A134" s="52" t="s">
        <v>1121</v>
      </c>
      <c r="B134" s="53" t="s">
        <v>1119</v>
      </c>
      <c r="C134" s="43" t="s">
        <v>739</v>
      </c>
      <c r="D134" s="65"/>
      <c r="E134" s="87">
        <f>E135</f>
        <v>270</v>
      </c>
    </row>
    <row r="135" spans="1:5" ht="15">
      <c r="A135" s="52" t="s">
        <v>1087</v>
      </c>
      <c r="B135" s="53" t="s">
        <v>1119</v>
      </c>
      <c r="C135" s="43" t="s">
        <v>739</v>
      </c>
      <c r="D135" s="53" t="s">
        <v>1088</v>
      </c>
      <c r="E135" s="87">
        <v>270</v>
      </c>
    </row>
    <row r="136" spans="1:5" ht="15">
      <c r="A136" s="52" t="s">
        <v>548</v>
      </c>
      <c r="B136" s="53" t="s">
        <v>240</v>
      </c>
      <c r="C136" s="43"/>
      <c r="D136" s="53"/>
      <c r="E136" s="87">
        <f>E137</f>
        <v>94631.266</v>
      </c>
    </row>
    <row r="137" spans="1:5" ht="30.75">
      <c r="A137" s="52" t="s">
        <v>841</v>
      </c>
      <c r="B137" s="53" t="s">
        <v>240</v>
      </c>
      <c r="C137" s="43" t="s">
        <v>733</v>
      </c>
      <c r="D137" s="53"/>
      <c r="E137" s="87">
        <f>E138</f>
        <v>94631.266</v>
      </c>
    </row>
    <row r="138" spans="1:5" ht="30.75">
      <c r="A138" s="52" t="s">
        <v>734</v>
      </c>
      <c r="B138" s="53" t="s">
        <v>240</v>
      </c>
      <c r="C138" s="43" t="s">
        <v>735</v>
      </c>
      <c r="D138" s="53"/>
      <c r="E138" s="87">
        <f>E139+E142+E149+E147+E145+E151+E153</f>
        <v>94631.266</v>
      </c>
    </row>
    <row r="139" spans="1:5" ht="15">
      <c r="A139" s="52" t="s">
        <v>122</v>
      </c>
      <c r="B139" s="53" t="s">
        <v>240</v>
      </c>
      <c r="C139" s="53" t="s">
        <v>736</v>
      </c>
      <c r="D139" s="53"/>
      <c r="E139" s="87">
        <f>E140+E141</f>
        <v>50051.266</v>
      </c>
    </row>
    <row r="140" spans="1:5" ht="30.75">
      <c r="A140" s="52" t="s">
        <v>587</v>
      </c>
      <c r="B140" s="53" t="s">
        <v>240</v>
      </c>
      <c r="C140" s="53" t="s">
        <v>736</v>
      </c>
      <c r="D140" s="53" t="s">
        <v>1086</v>
      </c>
      <c r="E140" s="87">
        <v>16144.266</v>
      </c>
    </row>
    <row r="141" spans="1:5" ht="15">
      <c r="A141" s="52" t="s">
        <v>550</v>
      </c>
      <c r="B141" s="53" t="s">
        <v>240</v>
      </c>
      <c r="C141" s="53" t="s">
        <v>736</v>
      </c>
      <c r="D141" s="53" t="s">
        <v>1098</v>
      </c>
      <c r="E141" s="87">
        <v>33907</v>
      </c>
    </row>
    <row r="142" spans="1:5" ht="46.5">
      <c r="A142" s="52" t="s">
        <v>1042</v>
      </c>
      <c r="B142" s="53" t="s">
        <v>240</v>
      </c>
      <c r="C142" s="53" t="s">
        <v>1041</v>
      </c>
      <c r="D142" s="53"/>
      <c r="E142" s="87">
        <f>E143+E144</f>
        <v>35544</v>
      </c>
    </row>
    <row r="143" spans="1:5" ht="30.75">
      <c r="A143" s="52" t="s">
        <v>587</v>
      </c>
      <c r="B143" s="53" t="s">
        <v>240</v>
      </c>
      <c r="C143" s="53" t="s">
        <v>1041</v>
      </c>
      <c r="D143" s="53" t="s">
        <v>1086</v>
      </c>
      <c r="E143" s="87">
        <v>21703</v>
      </c>
    </row>
    <row r="144" spans="1:5" ht="15">
      <c r="A144" s="52" t="s">
        <v>550</v>
      </c>
      <c r="B144" s="53" t="s">
        <v>240</v>
      </c>
      <c r="C144" s="53" t="s">
        <v>1041</v>
      </c>
      <c r="D144" s="53" t="s">
        <v>1098</v>
      </c>
      <c r="E144" s="87">
        <v>13841</v>
      </c>
    </row>
    <row r="145" spans="1:5" ht="30.75">
      <c r="A145" s="52" t="s">
        <v>576</v>
      </c>
      <c r="B145" s="53" t="s">
        <v>240</v>
      </c>
      <c r="C145" s="53" t="s">
        <v>429</v>
      </c>
      <c r="D145" s="53"/>
      <c r="E145" s="87">
        <f>E146</f>
        <v>2000</v>
      </c>
    </row>
    <row r="146" spans="1:5" ht="30.75">
      <c r="A146" s="52" t="s">
        <v>587</v>
      </c>
      <c r="B146" s="53" t="s">
        <v>240</v>
      </c>
      <c r="C146" s="53" t="s">
        <v>429</v>
      </c>
      <c r="D146" s="53" t="s">
        <v>1086</v>
      </c>
      <c r="E146" s="87">
        <v>2000</v>
      </c>
    </row>
    <row r="147" spans="1:5" ht="46.5">
      <c r="A147" s="52" t="s">
        <v>604</v>
      </c>
      <c r="B147" s="53" t="s">
        <v>240</v>
      </c>
      <c r="C147" s="53" t="s">
        <v>430</v>
      </c>
      <c r="D147" s="53"/>
      <c r="E147" s="87">
        <f>E148</f>
        <v>2628</v>
      </c>
    </row>
    <row r="148" spans="1:5" ht="15">
      <c r="A148" s="52" t="s">
        <v>550</v>
      </c>
      <c r="B148" s="53" t="s">
        <v>240</v>
      </c>
      <c r="C148" s="53" t="s">
        <v>430</v>
      </c>
      <c r="D148" s="53" t="s">
        <v>1098</v>
      </c>
      <c r="E148" s="87">
        <v>2628</v>
      </c>
    </row>
    <row r="149" spans="1:5" ht="30.75">
      <c r="A149" s="52" t="s">
        <v>387</v>
      </c>
      <c r="B149" s="53" t="s">
        <v>240</v>
      </c>
      <c r="C149" s="53" t="s">
        <v>913</v>
      </c>
      <c r="D149" s="53"/>
      <c r="E149" s="87">
        <f>E150</f>
        <v>2900</v>
      </c>
    </row>
    <row r="150" spans="1:5" ht="30.75">
      <c r="A150" s="52" t="s">
        <v>587</v>
      </c>
      <c r="B150" s="53" t="s">
        <v>240</v>
      </c>
      <c r="C150" s="53" t="s">
        <v>913</v>
      </c>
      <c r="D150" s="53" t="s">
        <v>1086</v>
      </c>
      <c r="E150" s="87">
        <v>2900</v>
      </c>
    </row>
    <row r="151" spans="1:5" ht="30.75">
      <c r="A151" s="52" t="s">
        <v>452</v>
      </c>
      <c r="B151" s="53" t="s">
        <v>240</v>
      </c>
      <c r="C151" s="53" t="s">
        <v>450</v>
      </c>
      <c r="D151" s="53"/>
      <c r="E151" s="87">
        <f>E152</f>
        <v>308</v>
      </c>
    </row>
    <row r="152" spans="1:5" ht="30.75">
      <c r="A152" s="52" t="s">
        <v>587</v>
      </c>
      <c r="B152" s="53" t="s">
        <v>240</v>
      </c>
      <c r="C152" s="53" t="s">
        <v>450</v>
      </c>
      <c r="D152" s="53" t="s">
        <v>1086</v>
      </c>
      <c r="E152" s="87">
        <v>308</v>
      </c>
    </row>
    <row r="153" spans="1:5" ht="30.75">
      <c r="A153" s="52" t="s">
        <v>453</v>
      </c>
      <c r="B153" s="53" t="s">
        <v>240</v>
      </c>
      <c r="C153" s="53" t="s">
        <v>451</v>
      </c>
      <c r="D153" s="53"/>
      <c r="E153" s="87">
        <f>E154</f>
        <v>1200</v>
      </c>
    </row>
    <row r="154" spans="1:5" ht="30.75">
      <c r="A154" s="52" t="s">
        <v>587</v>
      </c>
      <c r="B154" s="53" t="s">
        <v>240</v>
      </c>
      <c r="C154" s="53" t="s">
        <v>451</v>
      </c>
      <c r="D154" s="53" t="s">
        <v>1086</v>
      </c>
      <c r="E154" s="87">
        <v>1200</v>
      </c>
    </row>
    <row r="155" spans="1:5" ht="15">
      <c r="A155" s="52" t="s">
        <v>232</v>
      </c>
      <c r="B155" s="53" t="s">
        <v>1124</v>
      </c>
      <c r="C155" s="53"/>
      <c r="D155" s="53"/>
      <c r="E155" s="87">
        <f>E156+E162</f>
        <v>9643.853</v>
      </c>
    </row>
    <row r="156" spans="1:5" ht="46.5">
      <c r="A156" s="52" t="s">
        <v>838</v>
      </c>
      <c r="B156" s="53" t="s">
        <v>1124</v>
      </c>
      <c r="C156" s="53" t="s">
        <v>676</v>
      </c>
      <c r="D156" s="53"/>
      <c r="E156" s="87">
        <f>E157</f>
        <v>4355.43</v>
      </c>
    </row>
    <row r="157" spans="1:5" s="56" customFormat="1" ht="30.75">
      <c r="A157" s="52" t="s">
        <v>677</v>
      </c>
      <c r="B157" s="53" t="s">
        <v>1124</v>
      </c>
      <c r="C157" s="53" t="s">
        <v>678</v>
      </c>
      <c r="D157" s="53"/>
      <c r="E157" s="87">
        <f>E158+E160</f>
        <v>4355.43</v>
      </c>
    </row>
    <row r="158" spans="1:5" s="56" customFormat="1" ht="15">
      <c r="A158" s="52" t="s">
        <v>539</v>
      </c>
      <c r="B158" s="53" t="s">
        <v>1124</v>
      </c>
      <c r="C158" s="53" t="s">
        <v>933</v>
      </c>
      <c r="D158" s="53"/>
      <c r="E158" s="87">
        <f>E159</f>
        <v>1800</v>
      </c>
    </row>
    <row r="159" spans="1:5" s="56" customFormat="1" ht="15">
      <c r="A159" s="52" t="s">
        <v>1087</v>
      </c>
      <c r="B159" s="53" t="s">
        <v>1124</v>
      </c>
      <c r="C159" s="53" t="s">
        <v>933</v>
      </c>
      <c r="D159" s="53" t="s">
        <v>1088</v>
      </c>
      <c r="E159" s="87">
        <v>1800</v>
      </c>
    </row>
    <row r="160" spans="1:5" s="56" customFormat="1" ht="46.5">
      <c r="A160" s="52" t="s">
        <v>1183</v>
      </c>
      <c r="B160" s="53" t="s">
        <v>1124</v>
      </c>
      <c r="C160" s="53" t="s">
        <v>1184</v>
      </c>
      <c r="D160" s="53"/>
      <c r="E160" s="87">
        <f>E161</f>
        <v>2555.43</v>
      </c>
    </row>
    <row r="161" spans="1:5" s="56" customFormat="1" ht="15">
      <c r="A161" s="52" t="s">
        <v>1087</v>
      </c>
      <c r="B161" s="53" t="s">
        <v>1124</v>
      </c>
      <c r="C161" s="53" t="s">
        <v>1184</v>
      </c>
      <c r="D161" s="53" t="s">
        <v>1088</v>
      </c>
      <c r="E161" s="87">
        <v>2555.43</v>
      </c>
    </row>
    <row r="162" spans="1:5" s="56" customFormat="1" ht="46.5">
      <c r="A162" s="52" t="s">
        <v>715</v>
      </c>
      <c r="B162" s="53" t="s">
        <v>1124</v>
      </c>
      <c r="C162" s="53" t="s">
        <v>716</v>
      </c>
      <c r="D162" s="52"/>
      <c r="E162" s="87">
        <f>E163</f>
        <v>5288.423</v>
      </c>
    </row>
    <row r="163" spans="1:5" s="56" customFormat="1" ht="30.75">
      <c r="A163" s="52" t="s">
        <v>758</v>
      </c>
      <c r="B163" s="53" t="s">
        <v>1124</v>
      </c>
      <c r="C163" s="53" t="s">
        <v>762</v>
      </c>
      <c r="D163" s="52"/>
      <c r="E163" s="87">
        <f>E164+E168+E172+E166+E170</f>
        <v>5288.423</v>
      </c>
    </row>
    <row r="164" spans="1:5" s="56" customFormat="1" ht="46.5">
      <c r="A164" s="52" t="s">
        <v>601</v>
      </c>
      <c r="B164" s="53" t="s">
        <v>1124</v>
      </c>
      <c r="C164" s="53" t="s">
        <v>763</v>
      </c>
      <c r="D164" s="53"/>
      <c r="E164" s="87">
        <f>E165</f>
        <v>624.5</v>
      </c>
    </row>
    <row r="165" spans="1:5" s="56" customFormat="1" ht="30.75">
      <c r="A165" s="52" t="s">
        <v>587</v>
      </c>
      <c r="B165" s="53" t="s">
        <v>1124</v>
      </c>
      <c r="C165" s="53" t="s">
        <v>763</v>
      </c>
      <c r="D165" s="53" t="s">
        <v>1086</v>
      </c>
      <c r="E165" s="87">
        <v>624.5</v>
      </c>
    </row>
    <row r="166" spans="1:5" ht="30.75">
      <c r="A166" s="52" t="s">
        <v>365</v>
      </c>
      <c r="B166" s="53" t="s">
        <v>1124</v>
      </c>
      <c r="C166" s="53" t="s">
        <v>873</v>
      </c>
      <c r="D166" s="53"/>
      <c r="E166" s="87">
        <f>E167</f>
        <v>2134</v>
      </c>
    </row>
    <row r="167" spans="1:5" s="56" customFormat="1" ht="15">
      <c r="A167" s="52" t="s">
        <v>597</v>
      </c>
      <c r="B167" s="53" t="s">
        <v>1124</v>
      </c>
      <c r="C167" s="53" t="s">
        <v>873</v>
      </c>
      <c r="D167" s="53" t="s">
        <v>1103</v>
      </c>
      <c r="E167" s="87">
        <v>2134</v>
      </c>
    </row>
    <row r="168" spans="1:5" s="56" customFormat="1" ht="46.5">
      <c r="A168" s="52" t="s">
        <v>1032</v>
      </c>
      <c r="B168" s="53" t="s">
        <v>1124</v>
      </c>
      <c r="C168" s="53" t="s">
        <v>1031</v>
      </c>
      <c r="D168" s="53"/>
      <c r="E168" s="87">
        <f>E169</f>
        <v>33</v>
      </c>
    </row>
    <row r="169" spans="1:5" s="56" customFormat="1" ht="30.75">
      <c r="A169" s="52" t="s">
        <v>587</v>
      </c>
      <c r="B169" s="53" t="s">
        <v>1124</v>
      </c>
      <c r="C169" s="53" t="s">
        <v>1031</v>
      </c>
      <c r="D169" s="53" t="s">
        <v>1086</v>
      </c>
      <c r="E169" s="87">
        <v>33</v>
      </c>
    </row>
    <row r="170" spans="1:5" s="56" customFormat="1" ht="30.75">
      <c r="A170" s="52" t="s">
        <v>389</v>
      </c>
      <c r="B170" s="53" t="s">
        <v>1124</v>
      </c>
      <c r="C170" s="53" t="s">
        <v>388</v>
      </c>
      <c r="D170" s="53"/>
      <c r="E170" s="87">
        <f>E171</f>
        <v>105</v>
      </c>
    </row>
    <row r="171" spans="1:5" s="56" customFormat="1" ht="15">
      <c r="A171" s="52" t="s">
        <v>597</v>
      </c>
      <c r="B171" s="53" t="s">
        <v>1124</v>
      </c>
      <c r="C171" s="53" t="s">
        <v>388</v>
      </c>
      <c r="D171" s="53" t="s">
        <v>1103</v>
      </c>
      <c r="E171" s="87">
        <v>105</v>
      </c>
    </row>
    <row r="172" spans="1:5" s="56" customFormat="1" ht="15">
      <c r="A172" s="52" t="s">
        <v>1026</v>
      </c>
      <c r="B172" s="53" t="s">
        <v>1124</v>
      </c>
      <c r="C172" s="53" t="s">
        <v>1027</v>
      </c>
      <c r="D172" s="53"/>
      <c r="E172" s="87">
        <f>E173+E174</f>
        <v>2391.923</v>
      </c>
    </row>
    <row r="173" spans="1:5" s="56" customFormat="1" ht="30.75">
      <c r="A173" s="52" t="s">
        <v>587</v>
      </c>
      <c r="B173" s="53" t="s">
        <v>1124</v>
      </c>
      <c r="C173" s="53" t="s">
        <v>1027</v>
      </c>
      <c r="D173" s="53" t="s">
        <v>1086</v>
      </c>
      <c r="E173" s="87">
        <v>2380.923</v>
      </c>
    </row>
    <row r="174" spans="1:5" s="56" customFormat="1" ht="15">
      <c r="A174" s="52" t="s">
        <v>1087</v>
      </c>
      <c r="B174" s="53" t="s">
        <v>1124</v>
      </c>
      <c r="C174" s="53" t="s">
        <v>1027</v>
      </c>
      <c r="D174" s="53" t="s">
        <v>1088</v>
      </c>
      <c r="E174" s="87">
        <v>11</v>
      </c>
    </row>
    <row r="175" spans="1:5" s="56" customFormat="1" ht="15">
      <c r="A175" s="70" t="s">
        <v>126</v>
      </c>
      <c r="B175" s="57" t="s">
        <v>124</v>
      </c>
      <c r="C175" s="57"/>
      <c r="D175" s="57"/>
      <c r="E175" s="183">
        <f>E176+E205+E184+E214</f>
        <v>82589.464</v>
      </c>
    </row>
    <row r="176" spans="1:5" s="56" customFormat="1" ht="15">
      <c r="A176" s="52" t="s">
        <v>799</v>
      </c>
      <c r="B176" s="53" t="s">
        <v>798</v>
      </c>
      <c r="C176" s="53"/>
      <c r="D176" s="53"/>
      <c r="E176" s="87">
        <f>E177</f>
        <v>1150</v>
      </c>
    </row>
    <row r="177" spans="1:5" ht="46.5">
      <c r="A177" s="52" t="s">
        <v>715</v>
      </c>
      <c r="B177" s="53" t="s">
        <v>798</v>
      </c>
      <c r="C177" s="53" t="s">
        <v>716</v>
      </c>
      <c r="D177" s="53"/>
      <c r="E177" s="87">
        <f>E181+E178</f>
        <v>1150</v>
      </c>
    </row>
    <row r="178" spans="1:5" ht="30.75">
      <c r="A178" s="52" t="s">
        <v>727</v>
      </c>
      <c r="B178" s="53" t="s">
        <v>798</v>
      </c>
      <c r="C178" s="53" t="s">
        <v>728</v>
      </c>
      <c r="D178" s="53"/>
      <c r="E178" s="87">
        <f>E179</f>
        <v>100</v>
      </c>
    </row>
    <row r="179" spans="1:5" ht="30.75">
      <c r="A179" s="52" t="s">
        <v>914</v>
      </c>
      <c r="B179" s="53" t="s">
        <v>798</v>
      </c>
      <c r="C179" s="53" t="s">
        <v>390</v>
      </c>
      <c r="D179" s="53"/>
      <c r="E179" s="87">
        <f>E180</f>
        <v>100</v>
      </c>
    </row>
    <row r="180" spans="1:5" ht="15">
      <c r="A180" s="52" t="s">
        <v>1087</v>
      </c>
      <c r="B180" s="53" t="s">
        <v>798</v>
      </c>
      <c r="C180" s="53" t="s">
        <v>390</v>
      </c>
      <c r="D180" s="53" t="s">
        <v>1088</v>
      </c>
      <c r="E180" s="87">
        <v>100</v>
      </c>
    </row>
    <row r="181" spans="1:5" ht="30.75">
      <c r="A181" s="52" t="s">
        <v>756</v>
      </c>
      <c r="B181" s="53" t="s">
        <v>798</v>
      </c>
      <c r="C181" s="53" t="s">
        <v>757</v>
      </c>
      <c r="D181" s="53"/>
      <c r="E181" s="87">
        <f>E182</f>
        <v>1050</v>
      </c>
    </row>
    <row r="182" spans="1:5" ht="30.75">
      <c r="A182" s="52" t="s">
        <v>800</v>
      </c>
      <c r="B182" s="53" t="s">
        <v>798</v>
      </c>
      <c r="C182" s="53" t="s">
        <v>759</v>
      </c>
      <c r="D182" s="53"/>
      <c r="E182" s="87">
        <f>E183</f>
        <v>1050</v>
      </c>
    </row>
    <row r="183" spans="1:5" ht="30.75">
      <c r="A183" s="52" t="s">
        <v>587</v>
      </c>
      <c r="B183" s="53" t="s">
        <v>798</v>
      </c>
      <c r="C183" s="53" t="s">
        <v>759</v>
      </c>
      <c r="D183" s="53" t="s">
        <v>1086</v>
      </c>
      <c r="E183" s="87">
        <v>1050</v>
      </c>
    </row>
    <row r="184" spans="1:5" ht="15">
      <c r="A184" s="52" t="s">
        <v>127</v>
      </c>
      <c r="B184" s="53" t="s">
        <v>125</v>
      </c>
      <c r="C184" s="53"/>
      <c r="D184" s="53"/>
      <c r="E184" s="87">
        <f>E185</f>
        <v>70969.364</v>
      </c>
    </row>
    <row r="185" spans="1:5" ht="46.5">
      <c r="A185" s="52" t="s">
        <v>715</v>
      </c>
      <c r="B185" s="53" t="s">
        <v>125</v>
      </c>
      <c r="C185" s="53" t="s">
        <v>716</v>
      </c>
      <c r="D185" s="53"/>
      <c r="E185" s="87">
        <f>E186+E191+E194</f>
        <v>70969.364</v>
      </c>
    </row>
    <row r="186" spans="1:5" ht="30.75">
      <c r="A186" s="52" t="s">
        <v>717</v>
      </c>
      <c r="B186" s="53" t="s">
        <v>125</v>
      </c>
      <c r="C186" s="53" t="s">
        <v>718</v>
      </c>
      <c r="D186" s="53"/>
      <c r="E186" s="87">
        <f>E187+E189</f>
        <v>13040.104</v>
      </c>
    </row>
    <row r="187" spans="1:5" ht="30.75">
      <c r="A187" s="52" t="s">
        <v>1023</v>
      </c>
      <c r="B187" s="53" t="s">
        <v>125</v>
      </c>
      <c r="C187" s="53" t="s">
        <v>1024</v>
      </c>
      <c r="D187" s="53"/>
      <c r="E187" s="87">
        <f>E188</f>
        <v>8670.304</v>
      </c>
    </row>
    <row r="188" spans="1:5" ht="15">
      <c r="A188" s="52" t="s">
        <v>597</v>
      </c>
      <c r="B188" s="53" t="s">
        <v>125</v>
      </c>
      <c r="C188" s="53" t="s">
        <v>1024</v>
      </c>
      <c r="D188" s="53" t="s">
        <v>1103</v>
      </c>
      <c r="E188" s="87">
        <v>8670.304</v>
      </c>
    </row>
    <row r="189" spans="1:5" ht="30.75">
      <c r="A189" s="52" t="s">
        <v>1185</v>
      </c>
      <c r="B189" s="53" t="s">
        <v>125</v>
      </c>
      <c r="C189" s="53" t="s">
        <v>1186</v>
      </c>
      <c r="D189" s="53"/>
      <c r="E189" s="87">
        <f>E190</f>
        <v>4369.8</v>
      </c>
    </row>
    <row r="190" spans="1:5" ht="15">
      <c r="A190" s="52" t="s">
        <v>597</v>
      </c>
      <c r="B190" s="53" t="s">
        <v>125</v>
      </c>
      <c r="C190" s="53" t="s">
        <v>1186</v>
      </c>
      <c r="D190" s="53" t="s">
        <v>1103</v>
      </c>
      <c r="E190" s="87">
        <v>4369.8</v>
      </c>
    </row>
    <row r="191" spans="1:5" ht="62.25">
      <c r="A191" s="52" t="s">
        <v>918</v>
      </c>
      <c r="B191" s="53" t="s">
        <v>125</v>
      </c>
      <c r="C191" s="53" t="s">
        <v>722</v>
      </c>
      <c r="D191" s="53"/>
      <c r="E191" s="87">
        <f>E192</f>
        <v>7732.114</v>
      </c>
    </row>
    <row r="192" spans="1:5" ht="30.75">
      <c r="A192" s="52" t="s">
        <v>1023</v>
      </c>
      <c r="B192" s="53" t="s">
        <v>125</v>
      </c>
      <c r="C192" s="53" t="s">
        <v>1025</v>
      </c>
      <c r="D192" s="53"/>
      <c r="E192" s="87">
        <f>E193</f>
        <v>7732.114</v>
      </c>
    </row>
    <row r="193" spans="1:5" ht="15">
      <c r="A193" s="52" t="s">
        <v>597</v>
      </c>
      <c r="B193" s="53" t="s">
        <v>125</v>
      </c>
      <c r="C193" s="53" t="s">
        <v>1025</v>
      </c>
      <c r="D193" s="53" t="s">
        <v>1103</v>
      </c>
      <c r="E193" s="87">
        <v>7732.114</v>
      </c>
    </row>
    <row r="194" spans="1:5" ht="30.75">
      <c r="A194" s="52" t="s">
        <v>727</v>
      </c>
      <c r="B194" s="53" t="s">
        <v>125</v>
      </c>
      <c r="C194" s="53" t="s">
        <v>728</v>
      </c>
      <c r="D194" s="53"/>
      <c r="E194" s="87">
        <f>E197+E199+E201+E195+E203</f>
        <v>50197.146</v>
      </c>
    </row>
    <row r="195" spans="1:5" ht="46.5">
      <c r="A195" s="52" t="s">
        <v>367</v>
      </c>
      <c r="B195" s="53" t="s">
        <v>125</v>
      </c>
      <c r="C195" s="53" t="s">
        <v>366</v>
      </c>
      <c r="D195" s="53"/>
      <c r="E195" s="87">
        <f>E196</f>
        <v>691.414</v>
      </c>
    </row>
    <row r="196" spans="1:5" ht="15">
      <c r="A196" s="52" t="s">
        <v>597</v>
      </c>
      <c r="B196" s="53" t="s">
        <v>125</v>
      </c>
      <c r="C196" s="53" t="s">
        <v>366</v>
      </c>
      <c r="D196" s="53" t="s">
        <v>1103</v>
      </c>
      <c r="E196" s="87">
        <v>691.414</v>
      </c>
    </row>
    <row r="197" spans="1:5" ht="78">
      <c r="A197" s="52" t="s">
        <v>1033</v>
      </c>
      <c r="B197" s="53" t="s">
        <v>125</v>
      </c>
      <c r="C197" s="53" t="s">
        <v>1035</v>
      </c>
      <c r="D197" s="53"/>
      <c r="E197" s="87">
        <f>E198</f>
        <v>1200</v>
      </c>
    </row>
    <row r="198" spans="1:5" ht="15">
      <c r="A198" s="52" t="s">
        <v>1087</v>
      </c>
      <c r="B198" s="53" t="s">
        <v>125</v>
      </c>
      <c r="C198" s="53" t="s">
        <v>1035</v>
      </c>
      <c r="D198" s="53" t="s">
        <v>1088</v>
      </c>
      <c r="E198" s="87">
        <v>1200</v>
      </c>
    </row>
    <row r="199" spans="1:5" ht="15">
      <c r="A199" s="52" t="s">
        <v>1046</v>
      </c>
      <c r="B199" s="53" t="s">
        <v>125</v>
      </c>
      <c r="C199" s="53" t="s">
        <v>1045</v>
      </c>
      <c r="D199" s="53"/>
      <c r="E199" s="87">
        <f>E200</f>
        <v>2075.546</v>
      </c>
    </row>
    <row r="200" spans="1:5" ht="30.75">
      <c r="A200" s="52" t="s">
        <v>587</v>
      </c>
      <c r="B200" s="53" t="s">
        <v>125</v>
      </c>
      <c r="C200" s="53" t="s">
        <v>1045</v>
      </c>
      <c r="D200" s="53" t="s">
        <v>1086</v>
      </c>
      <c r="E200" s="87">
        <v>2075.546</v>
      </c>
    </row>
    <row r="201" spans="1:5" ht="30.75">
      <c r="A201" s="52" t="s">
        <v>1023</v>
      </c>
      <c r="B201" s="53" t="s">
        <v>125</v>
      </c>
      <c r="C201" s="53" t="s">
        <v>1047</v>
      </c>
      <c r="D201" s="53"/>
      <c r="E201" s="87">
        <f>E202</f>
        <v>6976.586</v>
      </c>
    </row>
    <row r="202" spans="1:5" ht="15">
      <c r="A202" s="52" t="s">
        <v>597</v>
      </c>
      <c r="B202" s="53" t="s">
        <v>125</v>
      </c>
      <c r="C202" s="53" t="s">
        <v>1047</v>
      </c>
      <c r="D202" s="53" t="s">
        <v>1103</v>
      </c>
      <c r="E202" s="87">
        <v>6976.586</v>
      </c>
    </row>
    <row r="203" spans="1:5" ht="30.75">
      <c r="A203" s="196" t="s">
        <v>929</v>
      </c>
      <c r="B203" s="53" t="s">
        <v>125</v>
      </c>
      <c r="C203" s="53" t="s">
        <v>928</v>
      </c>
      <c r="D203" s="53"/>
      <c r="E203" s="87">
        <f>E204</f>
        <v>39253.6</v>
      </c>
    </row>
    <row r="204" spans="1:5" ht="15">
      <c r="A204" s="52" t="s">
        <v>597</v>
      </c>
      <c r="B204" s="53" t="s">
        <v>125</v>
      </c>
      <c r="C204" s="53" t="s">
        <v>928</v>
      </c>
      <c r="D204" s="53" t="s">
        <v>1103</v>
      </c>
      <c r="E204" s="87">
        <v>39253.6</v>
      </c>
    </row>
    <row r="205" spans="1:5" ht="15">
      <c r="A205" s="52" t="s">
        <v>788</v>
      </c>
      <c r="B205" s="53" t="s">
        <v>787</v>
      </c>
      <c r="C205" s="53"/>
      <c r="D205" s="53"/>
      <c r="E205" s="87">
        <f>E206</f>
        <v>10312</v>
      </c>
    </row>
    <row r="206" spans="1:5" ht="46.5">
      <c r="A206" s="52" t="s">
        <v>715</v>
      </c>
      <c r="B206" s="53" t="s">
        <v>787</v>
      </c>
      <c r="C206" s="53" t="s">
        <v>716</v>
      </c>
      <c r="D206" s="53"/>
      <c r="E206" s="87">
        <f>E207</f>
        <v>10312</v>
      </c>
    </row>
    <row r="207" spans="1:5" ht="46.5">
      <c r="A207" s="52" t="s">
        <v>919</v>
      </c>
      <c r="B207" s="53" t="s">
        <v>787</v>
      </c>
      <c r="C207" s="53" t="s">
        <v>723</v>
      </c>
      <c r="D207" s="53"/>
      <c r="E207" s="87">
        <f>E208+E212+E210</f>
        <v>10312</v>
      </c>
    </row>
    <row r="208" spans="1:5" ht="15">
      <c r="A208" s="52" t="s">
        <v>833</v>
      </c>
      <c r="B208" s="53" t="s">
        <v>787</v>
      </c>
      <c r="C208" s="53" t="s">
        <v>724</v>
      </c>
      <c r="D208" s="53"/>
      <c r="E208" s="87">
        <f>E209</f>
        <v>50</v>
      </c>
    </row>
    <row r="209" spans="1:5" ht="30.75">
      <c r="A209" s="52" t="s">
        <v>587</v>
      </c>
      <c r="B209" s="53" t="s">
        <v>787</v>
      </c>
      <c r="C209" s="53" t="s">
        <v>724</v>
      </c>
      <c r="D209" s="53" t="s">
        <v>1086</v>
      </c>
      <c r="E209" s="87">
        <v>50</v>
      </c>
    </row>
    <row r="210" spans="1:5" ht="46.5">
      <c r="A210" s="52" t="s">
        <v>834</v>
      </c>
      <c r="B210" s="53" t="s">
        <v>787</v>
      </c>
      <c r="C210" s="53" t="s">
        <v>391</v>
      </c>
      <c r="D210" s="53"/>
      <c r="E210" s="87">
        <f>E211</f>
        <v>4790</v>
      </c>
    </row>
    <row r="211" spans="1:5" ht="15">
      <c r="A211" s="52" t="s">
        <v>550</v>
      </c>
      <c r="B211" s="53" t="s">
        <v>787</v>
      </c>
      <c r="C211" s="53" t="s">
        <v>391</v>
      </c>
      <c r="D211" s="53" t="s">
        <v>1098</v>
      </c>
      <c r="E211" s="87">
        <v>4790</v>
      </c>
    </row>
    <row r="212" spans="1:5" ht="46.5">
      <c r="A212" s="52" t="s">
        <v>604</v>
      </c>
      <c r="B212" s="53" t="s">
        <v>787</v>
      </c>
      <c r="C212" s="53" t="s">
        <v>725</v>
      </c>
      <c r="D212" s="53"/>
      <c r="E212" s="87">
        <f>E213</f>
        <v>5472</v>
      </c>
    </row>
    <row r="213" spans="1:5" ht="15">
      <c r="A213" s="52" t="s">
        <v>550</v>
      </c>
      <c r="B213" s="53" t="s">
        <v>787</v>
      </c>
      <c r="C213" s="53" t="s">
        <v>725</v>
      </c>
      <c r="D213" s="53" t="s">
        <v>1098</v>
      </c>
      <c r="E213" s="87">
        <v>5472</v>
      </c>
    </row>
    <row r="214" spans="1:5" ht="15">
      <c r="A214" s="52" t="s">
        <v>529</v>
      </c>
      <c r="B214" s="53" t="s">
        <v>528</v>
      </c>
      <c r="C214" s="53"/>
      <c r="D214" s="53"/>
      <c r="E214" s="87">
        <f>E215</f>
        <v>158.1</v>
      </c>
    </row>
    <row r="215" spans="1:5" ht="46.5">
      <c r="A215" s="52" t="s">
        <v>715</v>
      </c>
      <c r="B215" s="53" t="s">
        <v>528</v>
      </c>
      <c r="C215" s="53" t="s">
        <v>716</v>
      </c>
      <c r="D215" s="53"/>
      <c r="E215" s="87">
        <f>E216</f>
        <v>158.1</v>
      </c>
    </row>
    <row r="216" spans="1:5" ht="46.5">
      <c r="A216" s="52" t="s">
        <v>726</v>
      </c>
      <c r="B216" s="53" t="s">
        <v>528</v>
      </c>
      <c r="C216" s="53" t="s">
        <v>934</v>
      </c>
      <c r="D216" s="53"/>
      <c r="E216" s="87">
        <f>E219+E217</f>
        <v>158.1</v>
      </c>
    </row>
    <row r="217" spans="1:5" ht="78">
      <c r="A217" s="196" t="s">
        <v>1179</v>
      </c>
      <c r="B217" s="67" t="s">
        <v>528</v>
      </c>
      <c r="C217" s="197" t="s">
        <v>1178</v>
      </c>
      <c r="D217" s="53"/>
      <c r="E217" s="87">
        <f>E218</f>
        <v>58.1</v>
      </c>
    </row>
    <row r="218" spans="1:5" ht="30.75">
      <c r="A218" s="52" t="s">
        <v>587</v>
      </c>
      <c r="B218" s="67" t="s">
        <v>528</v>
      </c>
      <c r="C218" s="197" t="s">
        <v>1178</v>
      </c>
      <c r="D218" s="53" t="s">
        <v>1086</v>
      </c>
      <c r="E218" s="87">
        <v>58.1</v>
      </c>
    </row>
    <row r="219" spans="1:5" ht="62.25">
      <c r="A219" s="66" t="s">
        <v>1034</v>
      </c>
      <c r="B219" s="67" t="s">
        <v>528</v>
      </c>
      <c r="C219" s="67" t="s">
        <v>1036</v>
      </c>
      <c r="D219" s="67"/>
      <c r="E219" s="184">
        <f>E220</f>
        <v>100</v>
      </c>
    </row>
    <row r="220" spans="1:5" ht="30.75">
      <c r="A220" s="52" t="s">
        <v>587</v>
      </c>
      <c r="B220" s="53" t="s">
        <v>528</v>
      </c>
      <c r="C220" s="67" t="s">
        <v>1036</v>
      </c>
      <c r="D220" s="53" t="s">
        <v>1086</v>
      </c>
      <c r="E220" s="87">
        <v>100</v>
      </c>
    </row>
    <row r="221" spans="1:5" ht="15">
      <c r="A221" s="70" t="s">
        <v>233</v>
      </c>
      <c r="B221" s="57" t="s">
        <v>18</v>
      </c>
      <c r="C221" s="57"/>
      <c r="D221" s="57"/>
      <c r="E221" s="183">
        <f>E222+E248+E297+E328+E303</f>
        <v>912896.9250000002</v>
      </c>
    </row>
    <row r="222" spans="1:5" ht="15">
      <c r="A222" s="52" t="s">
        <v>23</v>
      </c>
      <c r="B222" s="53" t="s">
        <v>19</v>
      </c>
      <c r="C222" s="53"/>
      <c r="D222" s="53"/>
      <c r="E222" s="87">
        <f>E223</f>
        <v>295935.2210000001</v>
      </c>
    </row>
    <row r="223" spans="1:5" ht="30.75">
      <c r="A223" s="52" t="s">
        <v>84</v>
      </c>
      <c r="B223" s="53" t="s">
        <v>19</v>
      </c>
      <c r="C223" s="53" t="s">
        <v>954</v>
      </c>
      <c r="D223" s="53"/>
      <c r="E223" s="87">
        <f>E224+E238+E241</f>
        <v>295935.2210000001</v>
      </c>
    </row>
    <row r="224" spans="1:5" ht="30.75">
      <c r="A224" s="52" t="s">
        <v>627</v>
      </c>
      <c r="B224" s="53" t="s">
        <v>19</v>
      </c>
      <c r="C224" s="53" t="s">
        <v>955</v>
      </c>
      <c r="D224" s="53"/>
      <c r="E224" s="87">
        <f>E225+E228+E232+E234+E236+E230</f>
        <v>286264.32800000004</v>
      </c>
    </row>
    <row r="225" spans="1:5" ht="15">
      <c r="A225" s="52" t="s">
        <v>605</v>
      </c>
      <c r="B225" s="53" t="s">
        <v>19</v>
      </c>
      <c r="C225" s="53" t="s">
        <v>632</v>
      </c>
      <c r="D225" s="53"/>
      <c r="E225" s="87">
        <f>E227+E226</f>
        <v>86439.341</v>
      </c>
    </row>
    <row r="226" spans="1:5" ht="30.75">
      <c r="A226" s="52" t="s">
        <v>587</v>
      </c>
      <c r="B226" s="53" t="s">
        <v>19</v>
      </c>
      <c r="C226" s="53" t="s">
        <v>632</v>
      </c>
      <c r="D226" s="53" t="s">
        <v>1086</v>
      </c>
      <c r="E226" s="87">
        <v>1900</v>
      </c>
    </row>
    <row r="227" spans="1:5" ht="30.75">
      <c r="A227" s="52" t="s">
        <v>1094</v>
      </c>
      <c r="B227" s="53" t="s">
        <v>19</v>
      </c>
      <c r="C227" s="53" t="s">
        <v>632</v>
      </c>
      <c r="D227" s="53" t="s">
        <v>1095</v>
      </c>
      <c r="E227" s="87">
        <v>84539.341</v>
      </c>
    </row>
    <row r="228" spans="1:5" ht="46.5">
      <c r="A228" s="52" t="s">
        <v>834</v>
      </c>
      <c r="B228" s="53" t="s">
        <v>19</v>
      </c>
      <c r="C228" s="53" t="s">
        <v>633</v>
      </c>
      <c r="D228" s="53"/>
      <c r="E228" s="87">
        <f>E229</f>
        <v>4051.786</v>
      </c>
    </row>
    <row r="229" spans="1:5" ht="30.75">
      <c r="A229" s="52" t="s">
        <v>1094</v>
      </c>
      <c r="B229" s="53" t="s">
        <v>19</v>
      </c>
      <c r="C229" s="53" t="s">
        <v>633</v>
      </c>
      <c r="D229" s="53" t="s">
        <v>1095</v>
      </c>
      <c r="E229" s="87">
        <v>4051.786</v>
      </c>
    </row>
    <row r="230" spans="1:5" ht="46.5">
      <c r="A230" s="52" t="s">
        <v>1180</v>
      </c>
      <c r="B230" s="53" t="s">
        <v>19</v>
      </c>
      <c r="C230" s="53" t="s">
        <v>1181</v>
      </c>
      <c r="D230" s="53"/>
      <c r="E230" s="87">
        <f>E231</f>
        <v>1923.601</v>
      </c>
    </row>
    <row r="231" spans="1:5" ht="30.75">
      <c r="A231" s="52" t="s">
        <v>1094</v>
      </c>
      <c r="B231" s="53" t="s">
        <v>19</v>
      </c>
      <c r="C231" s="53" t="s">
        <v>1181</v>
      </c>
      <c r="D231" s="53" t="s">
        <v>1095</v>
      </c>
      <c r="E231" s="87">
        <v>1923.601</v>
      </c>
    </row>
    <row r="232" spans="1:5" ht="156">
      <c r="A232" s="52" t="s">
        <v>796</v>
      </c>
      <c r="B232" s="53" t="s">
        <v>19</v>
      </c>
      <c r="C232" s="53" t="s">
        <v>629</v>
      </c>
      <c r="D232" s="53"/>
      <c r="E232" s="87">
        <f>E233</f>
        <v>144780.5</v>
      </c>
    </row>
    <row r="233" spans="1:5" ht="30.75">
      <c r="A233" s="52" t="s">
        <v>1094</v>
      </c>
      <c r="B233" s="53" t="s">
        <v>19</v>
      </c>
      <c r="C233" s="53" t="s">
        <v>629</v>
      </c>
      <c r="D233" s="53" t="s">
        <v>1095</v>
      </c>
      <c r="E233" s="87">
        <v>144780.5</v>
      </c>
    </row>
    <row r="234" spans="1:5" ht="171">
      <c r="A234" s="52" t="s">
        <v>835</v>
      </c>
      <c r="B234" s="53" t="s">
        <v>19</v>
      </c>
      <c r="C234" s="53" t="s">
        <v>630</v>
      </c>
      <c r="D234" s="53"/>
      <c r="E234" s="87">
        <f>E235</f>
        <v>2636.5</v>
      </c>
    </row>
    <row r="235" spans="1:5" ht="30.75">
      <c r="A235" s="52" t="s">
        <v>1094</v>
      </c>
      <c r="B235" s="53" t="s">
        <v>19</v>
      </c>
      <c r="C235" s="53" t="s">
        <v>630</v>
      </c>
      <c r="D235" s="53" t="s">
        <v>1095</v>
      </c>
      <c r="E235" s="87">
        <v>2636.5</v>
      </c>
    </row>
    <row r="236" spans="1:5" ht="171">
      <c r="A236" s="52" t="s">
        <v>530</v>
      </c>
      <c r="B236" s="53" t="s">
        <v>19</v>
      </c>
      <c r="C236" s="53" t="s">
        <v>631</v>
      </c>
      <c r="D236" s="53"/>
      <c r="E236" s="87">
        <f>E237</f>
        <v>46432.6</v>
      </c>
    </row>
    <row r="237" spans="1:5" ht="30.75">
      <c r="A237" s="52" t="s">
        <v>1094</v>
      </c>
      <c r="B237" s="53" t="s">
        <v>19</v>
      </c>
      <c r="C237" s="53" t="s">
        <v>631</v>
      </c>
      <c r="D237" s="53" t="s">
        <v>1095</v>
      </c>
      <c r="E237" s="87">
        <v>46432.6</v>
      </c>
    </row>
    <row r="238" spans="1:5" ht="46.5">
      <c r="A238" s="52" t="s">
        <v>977</v>
      </c>
      <c r="B238" s="53" t="s">
        <v>19</v>
      </c>
      <c r="C238" s="53" t="s">
        <v>652</v>
      </c>
      <c r="D238" s="53"/>
      <c r="E238" s="87">
        <f>E239</f>
        <v>7122.575</v>
      </c>
    </row>
    <row r="239" spans="1:5" ht="15">
      <c r="A239" s="52" t="s">
        <v>605</v>
      </c>
      <c r="B239" s="53" t="s">
        <v>19</v>
      </c>
      <c r="C239" s="53" t="s">
        <v>1028</v>
      </c>
      <c r="D239" s="53"/>
      <c r="E239" s="87">
        <f>E240</f>
        <v>7122.575</v>
      </c>
    </row>
    <row r="240" spans="1:5" ht="30.75">
      <c r="A240" s="52" t="s">
        <v>1094</v>
      </c>
      <c r="B240" s="53" t="s">
        <v>19</v>
      </c>
      <c r="C240" s="53" t="s">
        <v>1028</v>
      </c>
      <c r="D240" s="53" t="s">
        <v>1095</v>
      </c>
      <c r="E240" s="87">
        <v>7122.575</v>
      </c>
    </row>
    <row r="241" spans="1:5" ht="46.5">
      <c r="A241" s="52" t="s">
        <v>188</v>
      </c>
      <c r="B241" s="53" t="s">
        <v>19</v>
      </c>
      <c r="C241" s="53" t="s">
        <v>368</v>
      </c>
      <c r="D241" s="53"/>
      <c r="E241" s="87">
        <f>E244+E242+E246</f>
        <v>2548.3179999999998</v>
      </c>
    </row>
    <row r="242" spans="1:5" ht="46.5">
      <c r="A242" s="52" t="s">
        <v>1188</v>
      </c>
      <c r="B242" s="53" t="s">
        <v>19</v>
      </c>
      <c r="C242" s="53" t="s">
        <v>1187</v>
      </c>
      <c r="D242" s="53"/>
      <c r="E242" s="87">
        <f>E243</f>
        <v>1029.96</v>
      </c>
    </row>
    <row r="243" spans="1:5" ht="30.75">
      <c r="A243" s="52" t="s">
        <v>1094</v>
      </c>
      <c r="B243" s="53" t="s">
        <v>19</v>
      </c>
      <c r="C243" s="53" t="s">
        <v>1187</v>
      </c>
      <c r="D243" s="53" t="s">
        <v>1095</v>
      </c>
      <c r="E243" s="87">
        <v>1029.96</v>
      </c>
    </row>
    <row r="244" spans="1:5" ht="46.5">
      <c r="A244" s="52" t="s">
        <v>897</v>
      </c>
      <c r="B244" s="53" t="s">
        <v>19</v>
      </c>
      <c r="C244" s="53" t="s">
        <v>896</v>
      </c>
      <c r="D244" s="53"/>
      <c r="E244" s="87">
        <f>E245</f>
        <v>1125.274</v>
      </c>
    </row>
    <row r="245" spans="1:5" ht="30.75">
      <c r="A245" s="52" t="s">
        <v>1094</v>
      </c>
      <c r="B245" s="53" t="s">
        <v>19</v>
      </c>
      <c r="C245" s="53" t="s">
        <v>896</v>
      </c>
      <c r="D245" s="53" t="s">
        <v>1095</v>
      </c>
      <c r="E245" s="87">
        <v>1125.274</v>
      </c>
    </row>
    <row r="246" spans="1:5" ht="30.75">
      <c r="A246" s="52" t="s">
        <v>1190</v>
      </c>
      <c r="B246" s="53" t="s">
        <v>19</v>
      </c>
      <c r="C246" s="53" t="s">
        <v>1189</v>
      </c>
      <c r="D246" s="53"/>
      <c r="E246" s="87">
        <f>E247</f>
        <v>393.084</v>
      </c>
    </row>
    <row r="247" spans="1:5" ht="30.75">
      <c r="A247" s="52" t="s">
        <v>1094</v>
      </c>
      <c r="B247" s="53" t="s">
        <v>19</v>
      </c>
      <c r="C247" s="53" t="s">
        <v>1189</v>
      </c>
      <c r="D247" s="53" t="s">
        <v>1095</v>
      </c>
      <c r="E247" s="87">
        <v>393.084</v>
      </c>
    </row>
    <row r="248" spans="1:5" ht="15">
      <c r="A248" s="52" t="s">
        <v>24</v>
      </c>
      <c r="B248" s="53" t="s">
        <v>234</v>
      </c>
      <c r="C248" s="53"/>
      <c r="D248" s="53"/>
      <c r="E248" s="87">
        <f>E249+E287</f>
        <v>556492.104</v>
      </c>
    </row>
    <row r="249" spans="1:5" ht="30.75">
      <c r="A249" s="52" t="s">
        <v>84</v>
      </c>
      <c r="B249" s="53" t="s">
        <v>234</v>
      </c>
      <c r="C249" s="53" t="s">
        <v>954</v>
      </c>
      <c r="D249" s="53"/>
      <c r="E249" s="87">
        <f>E250+E270+E277+E284</f>
        <v>524149.944</v>
      </c>
    </row>
    <row r="250" spans="1:5" ht="30.75">
      <c r="A250" s="52" t="s">
        <v>634</v>
      </c>
      <c r="B250" s="53" t="s">
        <v>234</v>
      </c>
      <c r="C250" s="53" t="s">
        <v>635</v>
      </c>
      <c r="D250" s="53"/>
      <c r="E250" s="87">
        <f>E251+E260+E264+E266+E268+E254+E256+E262+E258</f>
        <v>456429.661</v>
      </c>
    </row>
    <row r="251" spans="1:5" ht="15">
      <c r="A251" s="52" t="s">
        <v>606</v>
      </c>
      <c r="B251" s="53" t="s">
        <v>234</v>
      </c>
      <c r="C251" s="53" t="s">
        <v>639</v>
      </c>
      <c r="D251" s="53"/>
      <c r="E251" s="87">
        <f>E252+E253</f>
        <v>119018.641</v>
      </c>
    </row>
    <row r="252" spans="1:5" ht="30.75">
      <c r="A252" s="52" t="s">
        <v>1094</v>
      </c>
      <c r="B252" s="53" t="s">
        <v>234</v>
      </c>
      <c r="C252" s="53" t="s">
        <v>639</v>
      </c>
      <c r="D252" s="53" t="s">
        <v>1095</v>
      </c>
      <c r="E252" s="87">
        <v>117810.6</v>
      </c>
    </row>
    <row r="253" spans="1:5" ht="15">
      <c r="A253" s="52" t="s">
        <v>1087</v>
      </c>
      <c r="B253" s="53" t="s">
        <v>234</v>
      </c>
      <c r="C253" s="53" t="s">
        <v>639</v>
      </c>
      <c r="D253" s="53" t="s">
        <v>1088</v>
      </c>
      <c r="E253" s="87">
        <v>1208.041</v>
      </c>
    </row>
    <row r="254" spans="1:5" ht="46.5">
      <c r="A254" s="52" t="s">
        <v>370</v>
      </c>
      <c r="B254" s="53" t="s">
        <v>234</v>
      </c>
      <c r="C254" s="53" t="s">
        <v>369</v>
      </c>
      <c r="D254" s="53"/>
      <c r="E254" s="87">
        <f>E255</f>
        <v>663.267</v>
      </c>
    </row>
    <row r="255" spans="1:5" ht="30.75">
      <c r="A255" s="52" t="s">
        <v>1094</v>
      </c>
      <c r="B255" s="53" t="s">
        <v>234</v>
      </c>
      <c r="C255" s="53" t="s">
        <v>369</v>
      </c>
      <c r="D255" s="53" t="s">
        <v>1095</v>
      </c>
      <c r="E255" s="87">
        <v>663.267</v>
      </c>
    </row>
    <row r="256" spans="1:5" ht="46.5">
      <c r="A256" s="52" t="s">
        <v>371</v>
      </c>
      <c r="B256" s="53" t="s">
        <v>234</v>
      </c>
      <c r="C256" s="53" t="s">
        <v>189</v>
      </c>
      <c r="D256" s="53"/>
      <c r="E256" s="87">
        <f>E257</f>
        <v>263.839</v>
      </c>
    </row>
    <row r="257" spans="1:5" ht="30.75">
      <c r="A257" s="52" t="s">
        <v>1094</v>
      </c>
      <c r="B257" s="53" t="s">
        <v>234</v>
      </c>
      <c r="C257" s="53" t="s">
        <v>189</v>
      </c>
      <c r="D257" s="53" t="s">
        <v>1095</v>
      </c>
      <c r="E257" s="87">
        <v>263.839</v>
      </c>
    </row>
    <row r="258" spans="1:5" ht="46.5">
      <c r="A258" s="52" t="s">
        <v>1191</v>
      </c>
      <c r="B258" s="53" t="s">
        <v>234</v>
      </c>
      <c r="C258" s="53" t="s">
        <v>1192</v>
      </c>
      <c r="D258" s="53"/>
      <c r="E258" s="87">
        <f>E259</f>
        <v>46.4</v>
      </c>
    </row>
    <row r="259" spans="1:5" ht="30.75">
      <c r="A259" s="52" t="s">
        <v>1094</v>
      </c>
      <c r="B259" s="53" t="s">
        <v>234</v>
      </c>
      <c r="C259" s="53" t="s">
        <v>1192</v>
      </c>
      <c r="D259" s="53" t="s">
        <v>1095</v>
      </c>
      <c r="E259" s="87">
        <v>46.4</v>
      </c>
    </row>
    <row r="260" spans="1:5" ht="46.5">
      <c r="A260" s="52" t="s">
        <v>834</v>
      </c>
      <c r="B260" s="53" t="s">
        <v>234</v>
      </c>
      <c r="C260" s="53" t="s">
        <v>640</v>
      </c>
      <c r="D260" s="53"/>
      <c r="E260" s="87">
        <f>E261</f>
        <v>12221.714</v>
      </c>
    </row>
    <row r="261" spans="1:5" ht="30.75">
      <c r="A261" s="52" t="s">
        <v>1094</v>
      </c>
      <c r="B261" s="53" t="s">
        <v>234</v>
      </c>
      <c r="C261" s="53" t="s">
        <v>640</v>
      </c>
      <c r="D261" s="53" t="s">
        <v>1095</v>
      </c>
      <c r="E261" s="87">
        <v>12221.714</v>
      </c>
    </row>
    <row r="262" spans="1:5" ht="30.75">
      <c r="A262" s="52" t="s">
        <v>394</v>
      </c>
      <c r="B262" s="53" t="s">
        <v>234</v>
      </c>
      <c r="C262" s="53" t="s">
        <v>393</v>
      </c>
      <c r="D262" s="53"/>
      <c r="E262" s="87">
        <f>E263</f>
        <v>1875</v>
      </c>
    </row>
    <row r="263" spans="1:5" ht="30.75">
      <c r="A263" s="52" t="s">
        <v>1094</v>
      </c>
      <c r="B263" s="53" t="s">
        <v>234</v>
      </c>
      <c r="C263" s="53" t="s">
        <v>393</v>
      </c>
      <c r="D263" s="53" t="s">
        <v>1095</v>
      </c>
      <c r="E263" s="87">
        <v>1875</v>
      </c>
    </row>
    <row r="264" spans="1:5" ht="140.25">
      <c r="A264" s="52" t="s">
        <v>836</v>
      </c>
      <c r="B264" s="53" t="s">
        <v>234</v>
      </c>
      <c r="C264" s="53" t="s">
        <v>636</v>
      </c>
      <c r="D264" s="53"/>
      <c r="E264" s="87">
        <f>E265</f>
        <v>279632.4</v>
      </c>
    </row>
    <row r="265" spans="1:5" ht="30.75">
      <c r="A265" s="52" t="s">
        <v>1094</v>
      </c>
      <c r="B265" s="53" t="s">
        <v>234</v>
      </c>
      <c r="C265" s="53" t="s">
        <v>636</v>
      </c>
      <c r="D265" s="53" t="s">
        <v>1095</v>
      </c>
      <c r="E265" s="87">
        <v>279632.4</v>
      </c>
    </row>
    <row r="266" spans="1:5" ht="140.25">
      <c r="A266" s="52" t="s">
        <v>1129</v>
      </c>
      <c r="B266" s="53" t="s">
        <v>234</v>
      </c>
      <c r="C266" s="53" t="s">
        <v>637</v>
      </c>
      <c r="D266" s="53"/>
      <c r="E266" s="87">
        <f>E267</f>
        <v>9529</v>
      </c>
    </row>
    <row r="267" spans="1:5" ht="30.75">
      <c r="A267" s="52" t="s">
        <v>1094</v>
      </c>
      <c r="B267" s="53" t="s">
        <v>234</v>
      </c>
      <c r="C267" s="53" t="s">
        <v>637</v>
      </c>
      <c r="D267" s="53" t="s">
        <v>1095</v>
      </c>
      <c r="E267" s="87">
        <v>9529</v>
      </c>
    </row>
    <row r="268" spans="1:5" ht="156">
      <c r="A268" s="52" t="s">
        <v>577</v>
      </c>
      <c r="B268" s="53" t="s">
        <v>234</v>
      </c>
      <c r="C268" s="53" t="s">
        <v>638</v>
      </c>
      <c r="D268" s="53"/>
      <c r="E268" s="87">
        <f>E269</f>
        <v>33179.4</v>
      </c>
    </row>
    <row r="269" spans="1:5" s="56" customFormat="1" ht="30.75">
      <c r="A269" s="52" t="s">
        <v>1094</v>
      </c>
      <c r="B269" s="53" t="s">
        <v>234</v>
      </c>
      <c r="C269" s="53" t="s">
        <v>638</v>
      </c>
      <c r="D269" s="53" t="s">
        <v>1095</v>
      </c>
      <c r="E269" s="87">
        <v>33179.4</v>
      </c>
    </row>
    <row r="270" spans="1:5" s="56" customFormat="1" ht="30.75">
      <c r="A270" s="52" t="s">
        <v>641</v>
      </c>
      <c r="B270" s="53" t="s">
        <v>234</v>
      </c>
      <c r="C270" s="53" t="s">
        <v>642</v>
      </c>
      <c r="D270" s="53"/>
      <c r="E270" s="87">
        <f>E271+E275+E273</f>
        <v>57678.2</v>
      </c>
    </row>
    <row r="271" spans="1:5" s="56" customFormat="1" ht="15">
      <c r="A271" s="52" t="s">
        <v>607</v>
      </c>
      <c r="B271" s="53" t="s">
        <v>234</v>
      </c>
      <c r="C271" s="53" t="s">
        <v>643</v>
      </c>
      <c r="D271" s="53"/>
      <c r="E271" s="87">
        <f>E272</f>
        <v>52518</v>
      </c>
    </row>
    <row r="272" spans="1:5" s="56" customFormat="1" ht="30.75">
      <c r="A272" s="52" t="s">
        <v>1094</v>
      </c>
      <c r="B272" s="53" t="s">
        <v>234</v>
      </c>
      <c r="C272" s="53" t="s">
        <v>643</v>
      </c>
      <c r="D272" s="53" t="s">
        <v>1095</v>
      </c>
      <c r="E272" s="87">
        <v>52518</v>
      </c>
    </row>
    <row r="273" spans="1:5" s="56" customFormat="1" ht="46.5">
      <c r="A273" s="52" t="s">
        <v>834</v>
      </c>
      <c r="B273" s="53" t="s">
        <v>234</v>
      </c>
      <c r="C273" s="53" t="s">
        <v>431</v>
      </c>
      <c r="D273" s="53"/>
      <c r="E273" s="87">
        <f>E274</f>
        <v>440.2</v>
      </c>
    </row>
    <row r="274" spans="1:5" s="56" customFormat="1" ht="30.75">
      <c r="A274" s="52" t="s">
        <v>1094</v>
      </c>
      <c r="B274" s="53" t="s">
        <v>234</v>
      </c>
      <c r="C274" s="53" t="s">
        <v>431</v>
      </c>
      <c r="D274" s="53" t="s">
        <v>1095</v>
      </c>
      <c r="E274" s="87">
        <v>440.2</v>
      </c>
    </row>
    <row r="275" spans="1:5" s="56" customFormat="1" ht="62.25">
      <c r="A275" s="52" t="s">
        <v>1173</v>
      </c>
      <c r="B275" s="53" t="s">
        <v>234</v>
      </c>
      <c r="C275" s="53" t="s">
        <v>372</v>
      </c>
      <c r="D275" s="53"/>
      <c r="E275" s="87">
        <f>E276</f>
        <v>4720</v>
      </c>
    </row>
    <row r="276" spans="1:5" s="56" customFormat="1" ht="30.75">
      <c r="A276" s="52" t="s">
        <v>1094</v>
      </c>
      <c r="B276" s="53" t="s">
        <v>234</v>
      </c>
      <c r="C276" s="53" t="s">
        <v>372</v>
      </c>
      <c r="D276" s="53" t="s">
        <v>1095</v>
      </c>
      <c r="E276" s="87">
        <v>4720</v>
      </c>
    </row>
    <row r="277" spans="1:5" ht="46.5">
      <c r="A277" s="52" t="s">
        <v>644</v>
      </c>
      <c r="B277" s="53" t="s">
        <v>234</v>
      </c>
      <c r="C277" s="53" t="s">
        <v>652</v>
      </c>
      <c r="D277" s="53"/>
      <c r="E277" s="87">
        <f>E280+E278+E282</f>
        <v>9892.083</v>
      </c>
    </row>
    <row r="278" spans="1:5" ht="15">
      <c r="A278" s="52" t="s">
        <v>605</v>
      </c>
      <c r="B278" s="53" t="s">
        <v>234</v>
      </c>
      <c r="C278" s="53" t="s">
        <v>1029</v>
      </c>
      <c r="D278" s="53"/>
      <c r="E278" s="87">
        <f>E279</f>
        <v>8741.959</v>
      </c>
    </row>
    <row r="279" spans="1:5" ht="30.75">
      <c r="A279" s="52" t="s">
        <v>1094</v>
      </c>
      <c r="B279" s="53" t="s">
        <v>234</v>
      </c>
      <c r="C279" s="53" t="s">
        <v>1029</v>
      </c>
      <c r="D279" s="53" t="s">
        <v>1095</v>
      </c>
      <c r="E279" s="87">
        <v>8741.959</v>
      </c>
    </row>
    <row r="280" spans="1:5" ht="108.75">
      <c r="A280" s="52" t="s">
        <v>608</v>
      </c>
      <c r="B280" s="53" t="s">
        <v>234</v>
      </c>
      <c r="C280" s="53" t="s">
        <v>944</v>
      </c>
      <c r="D280" s="53"/>
      <c r="E280" s="87">
        <f>E281</f>
        <v>772.8</v>
      </c>
    </row>
    <row r="281" spans="1:5" ht="15">
      <c r="A281" s="52" t="s">
        <v>1100</v>
      </c>
      <c r="B281" s="53" t="s">
        <v>234</v>
      </c>
      <c r="C281" s="53" t="s">
        <v>944</v>
      </c>
      <c r="D281" s="53" t="s">
        <v>1099</v>
      </c>
      <c r="E281" s="87">
        <v>772.8</v>
      </c>
    </row>
    <row r="282" spans="1:5" ht="30.75">
      <c r="A282" s="196" t="s">
        <v>1194</v>
      </c>
      <c r="B282" s="53" t="s">
        <v>234</v>
      </c>
      <c r="C282" s="53" t="s">
        <v>1193</v>
      </c>
      <c r="D282" s="53"/>
      <c r="E282" s="87">
        <f>E283</f>
        <v>377.324</v>
      </c>
    </row>
    <row r="283" spans="1:5" ht="30.75">
      <c r="A283" s="52" t="s">
        <v>1094</v>
      </c>
      <c r="B283" s="53" t="s">
        <v>234</v>
      </c>
      <c r="C283" s="53" t="s">
        <v>1193</v>
      </c>
      <c r="D283" s="53" t="s">
        <v>1095</v>
      </c>
      <c r="E283" s="87">
        <v>377.324</v>
      </c>
    </row>
    <row r="284" spans="1:5" ht="46.5">
      <c r="A284" s="52" t="s">
        <v>188</v>
      </c>
      <c r="B284" s="53" t="s">
        <v>234</v>
      </c>
      <c r="C284" s="53" t="s">
        <v>368</v>
      </c>
      <c r="D284" s="53"/>
      <c r="E284" s="87">
        <f>E285</f>
        <v>150</v>
      </c>
    </row>
    <row r="285" spans="1:5" ht="30.75">
      <c r="A285" s="196" t="s">
        <v>1243</v>
      </c>
      <c r="B285" s="53" t="s">
        <v>234</v>
      </c>
      <c r="C285" s="53" t="s">
        <v>1189</v>
      </c>
      <c r="D285" s="53"/>
      <c r="E285" s="87">
        <f>E286</f>
        <v>150</v>
      </c>
    </row>
    <row r="286" spans="1:5" ht="30.75">
      <c r="A286" s="52" t="s">
        <v>1094</v>
      </c>
      <c r="B286" s="53" t="s">
        <v>234</v>
      </c>
      <c r="C286" s="53" t="s">
        <v>1189</v>
      </c>
      <c r="D286" s="53" t="s">
        <v>1095</v>
      </c>
      <c r="E286" s="87">
        <v>150</v>
      </c>
    </row>
    <row r="287" spans="1:5" ht="30.75">
      <c r="A287" s="52" t="s">
        <v>840</v>
      </c>
      <c r="B287" s="53" t="s">
        <v>234</v>
      </c>
      <c r="C287" s="53" t="s">
        <v>683</v>
      </c>
      <c r="D287" s="53"/>
      <c r="E287" s="87">
        <f>E288</f>
        <v>32342.16</v>
      </c>
    </row>
    <row r="288" spans="1:5" ht="30.75">
      <c r="A288" s="52" t="s">
        <v>689</v>
      </c>
      <c r="B288" s="53" t="s">
        <v>234</v>
      </c>
      <c r="C288" s="53" t="s">
        <v>691</v>
      </c>
      <c r="D288" s="53"/>
      <c r="E288" s="87">
        <f>E289+E293+E295+E291</f>
        <v>32342.16</v>
      </c>
    </row>
    <row r="289" spans="1:5" ht="15">
      <c r="A289" s="52" t="s">
        <v>607</v>
      </c>
      <c r="B289" s="53" t="s">
        <v>234</v>
      </c>
      <c r="C289" s="53" t="s">
        <v>692</v>
      </c>
      <c r="D289" s="53"/>
      <c r="E289" s="87">
        <f>E290</f>
        <v>25205</v>
      </c>
    </row>
    <row r="290" spans="1:5" ht="30.75">
      <c r="A290" s="52" t="s">
        <v>1094</v>
      </c>
      <c r="B290" s="53" t="s">
        <v>234</v>
      </c>
      <c r="C290" s="53" t="s">
        <v>692</v>
      </c>
      <c r="D290" s="53" t="s">
        <v>1095</v>
      </c>
      <c r="E290" s="87">
        <v>25205</v>
      </c>
    </row>
    <row r="291" spans="1:5" ht="30.75">
      <c r="A291" s="52" t="s">
        <v>574</v>
      </c>
      <c r="B291" s="53" t="s">
        <v>234</v>
      </c>
      <c r="C291" s="53" t="s">
        <v>573</v>
      </c>
      <c r="D291" s="53"/>
      <c r="E291" s="87">
        <f>E292</f>
        <v>700</v>
      </c>
    </row>
    <row r="292" spans="1:5" ht="30.75">
      <c r="A292" s="52" t="s">
        <v>1094</v>
      </c>
      <c r="B292" s="53" t="s">
        <v>234</v>
      </c>
      <c r="C292" s="53" t="s">
        <v>573</v>
      </c>
      <c r="D292" s="53" t="s">
        <v>1095</v>
      </c>
      <c r="E292" s="87">
        <v>700</v>
      </c>
    </row>
    <row r="293" spans="1:5" ht="62.25">
      <c r="A293" s="52" t="s">
        <v>1173</v>
      </c>
      <c r="B293" s="53" t="s">
        <v>234</v>
      </c>
      <c r="C293" s="53" t="s">
        <v>373</v>
      </c>
      <c r="D293" s="53"/>
      <c r="E293" s="87">
        <f>E294</f>
        <v>6090</v>
      </c>
    </row>
    <row r="294" spans="1:5" ht="30.75">
      <c r="A294" s="52" t="s">
        <v>1094</v>
      </c>
      <c r="B294" s="53" t="s">
        <v>234</v>
      </c>
      <c r="C294" s="53" t="s">
        <v>373</v>
      </c>
      <c r="D294" s="53" t="s">
        <v>1095</v>
      </c>
      <c r="E294" s="87">
        <v>6090</v>
      </c>
    </row>
    <row r="295" spans="1:5" ht="30.75">
      <c r="A295" s="52" t="s">
        <v>1174</v>
      </c>
      <c r="B295" s="53" t="s">
        <v>234</v>
      </c>
      <c r="C295" s="53" t="s">
        <v>395</v>
      </c>
      <c r="D295" s="53"/>
      <c r="E295" s="87">
        <f>E296</f>
        <v>347.16</v>
      </c>
    </row>
    <row r="296" spans="1:5" ht="30.75">
      <c r="A296" s="52" t="s">
        <v>1094</v>
      </c>
      <c r="B296" s="53" t="s">
        <v>234</v>
      </c>
      <c r="C296" s="53" t="s">
        <v>395</v>
      </c>
      <c r="D296" s="53" t="s">
        <v>1095</v>
      </c>
      <c r="E296" s="87">
        <v>347.16</v>
      </c>
    </row>
    <row r="297" spans="1:5" ht="15">
      <c r="A297" s="52" t="s">
        <v>1125</v>
      </c>
      <c r="B297" s="53" t="s">
        <v>20</v>
      </c>
      <c r="C297" s="53"/>
      <c r="D297" s="53"/>
      <c r="E297" s="87">
        <f>E300</f>
        <v>500</v>
      </c>
    </row>
    <row r="298" spans="1:5" ht="30.75">
      <c r="A298" s="52" t="s">
        <v>84</v>
      </c>
      <c r="B298" s="53" t="s">
        <v>20</v>
      </c>
      <c r="C298" s="53" t="s">
        <v>954</v>
      </c>
      <c r="D298" s="53"/>
      <c r="E298" s="87">
        <f>E300</f>
        <v>500</v>
      </c>
    </row>
    <row r="299" spans="1:5" ht="30.75">
      <c r="A299" s="52" t="s">
        <v>764</v>
      </c>
      <c r="B299" s="53" t="s">
        <v>20</v>
      </c>
      <c r="C299" s="53" t="s">
        <v>649</v>
      </c>
      <c r="D299" s="53"/>
      <c r="E299" s="87">
        <f>E300</f>
        <v>500</v>
      </c>
    </row>
    <row r="300" spans="1:5" ht="15">
      <c r="A300" s="52" t="s">
        <v>1104</v>
      </c>
      <c r="B300" s="53" t="s">
        <v>20</v>
      </c>
      <c r="C300" s="53" t="s">
        <v>939</v>
      </c>
      <c r="D300" s="53"/>
      <c r="E300" s="87">
        <f>E301+E302</f>
        <v>500</v>
      </c>
    </row>
    <row r="301" spans="1:5" ht="46.5">
      <c r="A301" s="52" t="s">
        <v>1084</v>
      </c>
      <c r="B301" s="53" t="s">
        <v>20</v>
      </c>
      <c r="C301" s="53" t="s">
        <v>939</v>
      </c>
      <c r="D301" s="53" t="s">
        <v>1085</v>
      </c>
      <c r="E301" s="87">
        <v>480</v>
      </c>
    </row>
    <row r="302" spans="1:5" ht="30.75">
      <c r="A302" s="52" t="s">
        <v>587</v>
      </c>
      <c r="B302" s="53" t="s">
        <v>20</v>
      </c>
      <c r="C302" s="53" t="s">
        <v>939</v>
      </c>
      <c r="D302" s="53" t="s">
        <v>1086</v>
      </c>
      <c r="E302" s="87">
        <v>20</v>
      </c>
    </row>
    <row r="303" spans="1:5" ht="15">
      <c r="A303" s="52" t="s">
        <v>245</v>
      </c>
      <c r="B303" s="53" t="s">
        <v>235</v>
      </c>
      <c r="C303" s="53"/>
      <c r="D303" s="53"/>
      <c r="E303" s="87">
        <f>E304+E318+E324</f>
        <v>32147.6</v>
      </c>
    </row>
    <row r="304" spans="1:5" ht="30.75">
      <c r="A304" s="52" t="s">
        <v>84</v>
      </c>
      <c r="B304" s="53" t="s">
        <v>235</v>
      </c>
      <c r="C304" s="53" t="s">
        <v>954</v>
      </c>
      <c r="D304" s="53"/>
      <c r="E304" s="87">
        <f>E305</f>
        <v>21214.6</v>
      </c>
    </row>
    <row r="305" spans="1:5" ht="30.75">
      <c r="A305" s="52" t="s">
        <v>648</v>
      </c>
      <c r="B305" s="53" t="s">
        <v>235</v>
      </c>
      <c r="C305" s="53" t="s">
        <v>645</v>
      </c>
      <c r="D305" s="53"/>
      <c r="E305" s="87">
        <f>E306+E312+E315+E309</f>
        <v>21214.6</v>
      </c>
    </row>
    <row r="306" spans="1:5" ht="15">
      <c r="A306" s="52" t="s">
        <v>138</v>
      </c>
      <c r="B306" s="53" t="s">
        <v>235</v>
      </c>
      <c r="C306" s="53" t="s">
        <v>935</v>
      </c>
      <c r="D306" s="53"/>
      <c r="E306" s="87">
        <f>E308+E307</f>
        <v>1800</v>
      </c>
    </row>
    <row r="307" spans="1:5" ht="15">
      <c r="A307" s="52" t="s">
        <v>1100</v>
      </c>
      <c r="B307" s="53" t="s">
        <v>235</v>
      </c>
      <c r="C307" s="53" t="s">
        <v>935</v>
      </c>
      <c r="D307" s="53" t="s">
        <v>1099</v>
      </c>
      <c r="E307" s="87">
        <v>376.488</v>
      </c>
    </row>
    <row r="308" spans="1:5" ht="30.75">
      <c r="A308" s="52" t="s">
        <v>1094</v>
      </c>
      <c r="B308" s="53" t="s">
        <v>235</v>
      </c>
      <c r="C308" s="53" t="s">
        <v>935</v>
      </c>
      <c r="D308" s="53" t="s">
        <v>1095</v>
      </c>
      <c r="E308" s="87">
        <v>1423.512</v>
      </c>
    </row>
    <row r="309" spans="1:5" ht="15">
      <c r="A309" s="52" t="s">
        <v>1175</v>
      </c>
      <c r="B309" s="53" t="s">
        <v>235</v>
      </c>
      <c r="C309" s="53" t="s">
        <v>396</v>
      </c>
      <c r="D309" s="53"/>
      <c r="E309" s="87">
        <f>E310+E311</f>
        <v>2000</v>
      </c>
    </row>
    <row r="310" spans="1:5" ht="15">
      <c r="A310" s="52" t="s">
        <v>597</v>
      </c>
      <c r="B310" s="53" t="s">
        <v>235</v>
      </c>
      <c r="C310" s="53" t="s">
        <v>396</v>
      </c>
      <c r="D310" s="53" t="s">
        <v>1103</v>
      </c>
      <c r="E310" s="87">
        <v>1589.365</v>
      </c>
    </row>
    <row r="311" spans="1:5" ht="30.75">
      <c r="A311" s="52" t="s">
        <v>1094</v>
      </c>
      <c r="B311" s="53" t="s">
        <v>235</v>
      </c>
      <c r="C311" s="53" t="s">
        <v>396</v>
      </c>
      <c r="D311" s="53" t="s">
        <v>1095</v>
      </c>
      <c r="E311" s="87">
        <v>410.635</v>
      </c>
    </row>
    <row r="312" spans="1:5" ht="46.5">
      <c r="A312" s="52" t="s">
        <v>609</v>
      </c>
      <c r="B312" s="53" t="s">
        <v>235</v>
      </c>
      <c r="C312" s="53" t="s">
        <v>936</v>
      </c>
      <c r="D312" s="53"/>
      <c r="E312" s="87">
        <f>E314+E313</f>
        <v>15544.5</v>
      </c>
    </row>
    <row r="313" spans="1:5" ht="15">
      <c r="A313" s="52" t="s">
        <v>1100</v>
      </c>
      <c r="B313" s="53" t="s">
        <v>235</v>
      </c>
      <c r="C313" s="53" t="s">
        <v>936</v>
      </c>
      <c r="D313" s="53" t="s">
        <v>1099</v>
      </c>
      <c r="E313" s="87">
        <v>10504.463</v>
      </c>
    </row>
    <row r="314" spans="1:5" ht="30.75">
      <c r="A314" s="52" t="s">
        <v>1094</v>
      </c>
      <c r="B314" s="53" t="s">
        <v>235</v>
      </c>
      <c r="C314" s="53" t="s">
        <v>936</v>
      </c>
      <c r="D314" s="53" t="s">
        <v>1095</v>
      </c>
      <c r="E314" s="87">
        <v>5040.037</v>
      </c>
    </row>
    <row r="315" spans="1:5" ht="30.75">
      <c r="A315" s="52" t="s">
        <v>610</v>
      </c>
      <c r="B315" s="53" t="s">
        <v>235</v>
      </c>
      <c r="C315" s="53" t="s">
        <v>937</v>
      </c>
      <c r="D315" s="53"/>
      <c r="E315" s="87">
        <f>E317+E316</f>
        <v>1870.1</v>
      </c>
    </row>
    <row r="316" spans="1:5" ht="15">
      <c r="A316" s="52" t="s">
        <v>1100</v>
      </c>
      <c r="B316" s="53" t="s">
        <v>235</v>
      </c>
      <c r="C316" s="53" t="s">
        <v>937</v>
      </c>
      <c r="D316" s="53" t="s">
        <v>1099</v>
      </c>
      <c r="E316" s="87">
        <v>1473.606</v>
      </c>
    </row>
    <row r="317" spans="1:5" ht="30.75">
      <c r="A317" s="52" t="s">
        <v>1094</v>
      </c>
      <c r="B317" s="53" t="s">
        <v>235</v>
      </c>
      <c r="C317" s="53" t="s">
        <v>937</v>
      </c>
      <c r="D317" s="53" t="s">
        <v>1095</v>
      </c>
      <c r="E317" s="87">
        <v>396.494</v>
      </c>
    </row>
    <row r="318" spans="1:5" ht="30.75">
      <c r="A318" s="52" t="s">
        <v>661</v>
      </c>
      <c r="B318" s="53" t="s">
        <v>235</v>
      </c>
      <c r="C318" s="53" t="s">
        <v>662</v>
      </c>
      <c r="D318" s="53"/>
      <c r="E318" s="87">
        <f>E319</f>
        <v>10753</v>
      </c>
    </row>
    <row r="319" spans="1:5" ht="15">
      <c r="A319" s="52" t="s">
        <v>588</v>
      </c>
      <c r="B319" s="53" t="s">
        <v>235</v>
      </c>
      <c r="C319" s="53" t="s">
        <v>664</v>
      </c>
      <c r="D319" s="53"/>
      <c r="E319" s="87">
        <f>E320+E322</f>
        <v>10753</v>
      </c>
    </row>
    <row r="320" spans="1:5" ht="15">
      <c r="A320" s="52" t="s">
        <v>1102</v>
      </c>
      <c r="B320" s="53" t="s">
        <v>235</v>
      </c>
      <c r="C320" s="53" t="s">
        <v>665</v>
      </c>
      <c r="D320" s="53"/>
      <c r="E320" s="87">
        <f>E321</f>
        <v>10382</v>
      </c>
    </row>
    <row r="321" spans="1:5" ht="30.75">
      <c r="A321" s="52" t="s">
        <v>1094</v>
      </c>
      <c r="B321" s="53" t="s">
        <v>235</v>
      </c>
      <c r="C321" s="53" t="s">
        <v>665</v>
      </c>
      <c r="D321" s="53" t="s">
        <v>1095</v>
      </c>
      <c r="E321" s="87">
        <v>10382</v>
      </c>
    </row>
    <row r="322" spans="1:5" ht="46.5">
      <c r="A322" s="52" t="s">
        <v>834</v>
      </c>
      <c r="B322" s="53" t="s">
        <v>235</v>
      </c>
      <c r="C322" s="53" t="s">
        <v>397</v>
      </c>
      <c r="D322" s="53"/>
      <c r="E322" s="87">
        <f>E323</f>
        <v>371</v>
      </c>
    </row>
    <row r="323" spans="1:5" ht="30.75">
      <c r="A323" s="52" t="s">
        <v>1094</v>
      </c>
      <c r="B323" s="53" t="s">
        <v>235</v>
      </c>
      <c r="C323" s="53" t="s">
        <v>397</v>
      </c>
      <c r="D323" s="53" t="s">
        <v>1095</v>
      </c>
      <c r="E323" s="87">
        <v>371</v>
      </c>
    </row>
    <row r="324" spans="1:5" ht="30.75">
      <c r="A324" s="52" t="s">
        <v>748</v>
      </c>
      <c r="B324" s="53" t="s">
        <v>235</v>
      </c>
      <c r="C324" s="53" t="s">
        <v>749</v>
      </c>
      <c r="D324" s="53"/>
      <c r="E324" s="87">
        <f>E325</f>
        <v>180</v>
      </c>
    </row>
    <row r="325" spans="1:5" s="56" customFormat="1" ht="30.75">
      <c r="A325" s="52" t="s">
        <v>753</v>
      </c>
      <c r="B325" s="53" t="s">
        <v>235</v>
      </c>
      <c r="C325" s="53" t="s">
        <v>755</v>
      </c>
      <c r="D325" s="53"/>
      <c r="E325" s="87">
        <f>E326</f>
        <v>180</v>
      </c>
    </row>
    <row r="326" spans="1:5" ht="15">
      <c r="A326" s="52" t="s">
        <v>138</v>
      </c>
      <c r="B326" s="53" t="s">
        <v>235</v>
      </c>
      <c r="C326" s="53" t="s">
        <v>754</v>
      </c>
      <c r="D326" s="53"/>
      <c r="E326" s="87">
        <f>E327</f>
        <v>180</v>
      </c>
    </row>
    <row r="327" spans="1:5" ht="30.75">
      <c r="A327" s="52" t="s">
        <v>1094</v>
      </c>
      <c r="B327" s="53" t="s">
        <v>235</v>
      </c>
      <c r="C327" s="53" t="s">
        <v>754</v>
      </c>
      <c r="D327" s="53" t="s">
        <v>1095</v>
      </c>
      <c r="E327" s="87">
        <v>180</v>
      </c>
    </row>
    <row r="328" spans="1:5" ht="15">
      <c r="A328" s="52" t="s">
        <v>236</v>
      </c>
      <c r="B328" s="53" t="s">
        <v>237</v>
      </c>
      <c r="C328" s="53"/>
      <c r="D328" s="53"/>
      <c r="E328" s="87">
        <f>E329</f>
        <v>27822</v>
      </c>
    </row>
    <row r="329" spans="1:5" ht="30.75">
      <c r="A329" s="52" t="s">
        <v>84</v>
      </c>
      <c r="B329" s="53" t="s">
        <v>237</v>
      </c>
      <c r="C329" s="53" t="s">
        <v>954</v>
      </c>
      <c r="D329" s="53"/>
      <c r="E329" s="87">
        <f>E330+E334</f>
        <v>27822</v>
      </c>
    </row>
    <row r="330" spans="1:5" ht="30.75">
      <c r="A330" s="52" t="s">
        <v>650</v>
      </c>
      <c r="B330" s="53" t="s">
        <v>237</v>
      </c>
      <c r="C330" s="53" t="s">
        <v>647</v>
      </c>
      <c r="D330" s="53"/>
      <c r="E330" s="87">
        <f>E331</f>
        <v>2100</v>
      </c>
    </row>
    <row r="331" spans="1:5" ht="15">
      <c r="A331" s="52" t="s">
        <v>611</v>
      </c>
      <c r="B331" s="53" t="s">
        <v>237</v>
      </c>
      <c r="C331" s="53" t="s">
        <v>938</v>
      </c>
      <c r="D331" s="53"/>
      <c r="E331" s="87">
        <f>E332+E333</f>
        <v>2100</v>
      </c>
    </row>
    <row r="332" spans="1:5" ht="46.5">
      <c r="A332" s="52" t="s">
        <v>1084</v>
      </c>
      <c r="B332" s="53" t="s">
        <v>237</v>
      </c>
      <c r="C332" s="53" t="s">
        <v>938</v>
      </c>
      <c r="D332" s="53" t="s">
        <v>1085</v>
      </c>
      <c r="E332" s="87">
        <v>350</v>
      </c>
    </row>
    <row r="333" spans="1:5" ht="30.75">
      <c r="A333" s="52" t="s">
        <v>587</v>
      </c>
      <c r="B333" s="53" t="s">
        <v>237</v>
      </c>
      <c r="C333" s="53" t="s">
        <v>938</v>
      </c>
      <c r="D333" s="53" t="s">
        <v>1086</v>
      </c>
      <c r="E333" s="87">
        <v>1750</v>
      </c>
    </row>
    <row r="334" spans="1:5" ht="30.75">
      <c r="A334" s="52" t="s">
        <v>653</v>
      </c>
      <c r="B334" s="53" t="s">
        <v>237</v>
      </c>
      <c r="C334" s="53" t="s">
        <v>651</v>
      </c>
      <c r="D334" s="53"/>
      <c r="E334" s="87">
        <f>E335</f>
        <v>25722</v>
      </c>
    </row>
    <row r="335" spans="1:5" s="56" customFormat="1" ht="46.5">
      <c r="A335" s="52" t="s">
        <v>136</v>
      </c>
      <c r="B335" s="53" t="s">
        <v>237</v>
      </c>
      <c r="C335" s="53" t="s">
        <v>940</v>
      </c>
      <c r="D335" s="53"/>
      <c r="E335" s="87">
        <f>E336+E337+E338</f>
        <v>25722</v>
      </c>
    </row>
    <row r="336" spans="1:5" ht="46.5">
      <c r="A336" s="52" t="s">
        <v>1084</v>
      </c>
      <c r="B336" s="53" t="s">
        <v>237</v>
      </c>
      <c r="C336" s="53" t="s">
        <v>940</v>
      </c>
      <c r="D336" s="53" t="s">
        <v>1085</v>
      </c>
      <c r="E336" s="87">
        <v>21357</v>
      </c>
    </row>
    <row r="337" spans="1:5" ht="30.75">
      <c r="A337" s="52" t="s">
        <v>587</v>
      </c>
      <c r="B337" s="53" t="s">
        <v>237</v>
      </c>
      <c r="C337" s="53" t="s">
        <v>940</v>
      </c>
      <c r="D337" s="53" t="s">
        <v>1086</v>
      </c>
      <c r="E337" s="87">
        <v>4230.764</v>
      </c>
    </row>
    <row r="338" spans="1:5" ht="15">
      <c r="A338" s="52" t="s">
        <v>1087</v>
      </c>
      <c r="B338" s="53" t="s">
        <v>237</v>
      </c>
      <c r="C338" s="53" t="s">
        <v>940</v>
      </c>
      <c r="D338" s="53" t="s">
        <v>1088</v>
      </c>
      <c r="E338" s="87">
        <v>134.236</v>
      </c>
    </row>
    <row r="339" spans="1:5" ht="15">
      <c r="A339" s="70" t="s">
        <v>598</v>
      </c>
      <c r="B339" s="57" t="s">
        <v>21</v>
      </c>
      <c r="C339" s="57"/>
      <c r="D339" s="57"/>
      <c r="E339" s="183">
        <f>E340</f>
        <v>56170.7</v>
      </c>
    </row>
    <row r="340" spans="1:5" ht="15">
      <c r="A340" s="52" t="s">
        <v>238</v>
      </c>
      <c r="B340" s="53" t="s">
        <v>22</v>
      </c>
      <c r="C340" s="53"/>
      <c r="D340" s="53"/>
      <c r="E340" s="87">
        <f>E341</f>
        <v>56170.7</v>
      </c>
    </row>
    <row r="341" spans="1:5" ht="30.75">
      <c r="A341" s="52" t="s">
        <v>840</v>
      </c>
      <c r="B341" s="53" t="s">
        <v>22</v>
      </c>
      <c r="C341" s="53" t="s">
        <v>683</v>
      </c>
      <c r="D341" s="53"/>
      <c r="E341" s="87">
        <f>E342</f>
        <v>56170.7</v>
      </c>
    </row>
    <row r="342" spans="1:5" ht="46.5">
      <c r="A342" s="52" t="s">
        <v>685</v>
      </c>
      <c r="B342" s="53" t="s">
        <v>22</v>
      </c>
      <c r="C342" s="53" t="s">
        <v>684</v>
      </c>
      <c r="D342" s="53"/>
      <c r="E342" s="87">
        <f>E343+E345+E347+E359+E362+E364+E349+E351+E369+E355+E357+E353+E367+E371+E373</f>
        <v>56170.7</v>
      </c>
    </row>
    <row r="343" spans="1:5" ht="15">
      <c r="A343" s="52" t="s">
        <v>580</v>
      </c>
      <c r="B343" s="53" t="s">
        <v>22</v>
      </c>
      <c r="C343" s="53" t="s">
        <v>686</v>
      </c>
      <c r="D343" s="53"/>
      <c r="E343" s="87">
        <f>E344</f>
        <v>26340.828</v>
      </c>
    </row>
    <row r="344" spans="1:5" ht="30.75">
      <c r="A344" s="52" t="s">
        <v>1094</v>
      </c>
      <c r="B344" s="53" t="s">
        <v>22</v>
      </c>
      <c r="C344" s="53" t="s">
        <v>686</v>
      </c>
      <c r="D344" s="53" t="s">
        <v>1095</v>
      </c>
      <c r="E344" s="87">
        <v>26340.828</v>
      </c>
    </row>
    <row r="345" spans="1:5" ht="15">
      <c r="A345" s="52" t="s">
        <v>31</v>
      </c>
      <c r="B345" s="53" t="s">
        <v>22</v>
      </c>
      <c r="C345" s="53" t="s">
        <v>687</v>
      </c>
      <c r="D345" s="53"/>
      <c r="E345" s="87">
        <f>E346</f>
        <v>15103</v>
      </c>
    </row>
    <row r="346" spans="1:5" ht="30.75">
      <c r="A346" s="52" t="s">
        <v>1094</v>
      </c>
      <c r="B346" s="53" t="s">
        <v>22</v>
      </c>
      <c r="C346" s="53" t="s">
        <v>687</v>
      </c>
      <c r="D346" s="53" t="s">
        <v>1095</v>
      </c>
      <c r="E346" s="87">
        <v>15103</v>
      </c>
    </row>
    <row r="347" spans="1:5" ht="15">
      <c r="A347" s="52" t="s">
        <v>581</v>
      </c>
      <c r="B347" s="53" t="s">
        <v>22</v>
      </c>
      <c r="C347" s="53" t="s">
        <v>688</v>
      </c>
      <c r="D347" s="53"/>
      <c r="E347" s="87">
        <f>E348</f>
        <v>1200</v>
      </c>
    </row>
    <row r="348" spans="1:5" ht="30.75">
      <c r="A348" s="52" t="s">
        <v>587</v>
      </c>
      <c r="B348" s="53" t="s">
        <v>22</v>
      </c>
      <c r="C348" s="53" t="s">
        <v>688</v>
      </c>
      <c r="D348" s="53" t="s">
        <v>1086</v>
      </c>
      <c r="E348" s="87">
        <v>1200</v>
      </c>
    </row>
    <row r="349" spans="1:5" ht="30.75">
      <c r="A349" s="52" t="s">
        <v>898</v>
      </c>
      <c r="B349" s="53" t="s">
        <v>22</v>
      </c>
      <c r="C349" s="53" t="s">
        <v>398</v>
      </c>
      <c r="D349" s="53"/>
      <c r="E349" s="87">
        <f>E350</f>
        <v>33.5</v>
      </c>
    </row>
    <row r="350" spans="1:5" ht="30.75">
      <c r="A350" s="52" t="s">
        <v>1094</v>
      </c>
      <c r="B350" s="53" t="s">
        <v>22</v>
      </c>
      <c r="C350" s="53" t="s">
        <v>398</v>
      </c>
      <c r="D350" s="53" t="s">
        <v>1095</v>
      </c>
      <c r="E350" s="87">
        <v>33.5</v>
      </c>
    </row>
    <row r="351" spans="1:5" ht="30.75">
      <c r="A351" s="52" t="s">
        <v>900</v>
      </c>
      <c r="B351" s="53" t="s">
        <v>22</v>
      </c>
      <c r="C351" s="53" t="s">
        <v>899</v>
      </c>
      <c r="D351" s="53"/>
      <c r="E351" s="87">
        <f>E352</f>
        <v>736.5</v>
      </c>
    </row>
    <row r="352" spans="1:6" s="56" customFormat="1" ht="30.75">
      <c r="A352" s="52" t="s">
        <v>1094</v>
      </c>
      <c r="B352" s="53" t="s">
        <v>22</v>
      </c>
      <c r="C352" s="53" t="s">
        <v>899</v>
      </c>
      <c r="D352" s="53" t="s">
        <v>1095</v>
      </c>
      <c r="E352" s="87">
        <v>736.5</v>
      </c>
      <c r="F352" s="75"/>
    </row>
    <row r="353" spans="1:5" s="56" customFormat="1" ht="46.5">
      <c r="A353" s="196" t="s">
        <v>1199</v>
      </c>
      <c r="B353" s="53" t="s">
        <v>22</v>
      </c>
      <c r="C353" s="53" t="s">
        <v>1198</v>
      </c>
      <c r="D353" s="53"/>
      <c r="E353" s="87">
        <f>E354</f>
        <v>25.7</v>
      </c>
    </row>
    <row r="354" spans="1:5" s="85" customFormat="1" ht="30.75">
      <c r="A354" s="52" t="s">
        <v>1094</v>
      </c>
      <c r="B354" s="53" t="s">
        <v>22</v>
      </c>
      <c r="C354" s="53" t="s">
        <v>1198</v>
      </c>
      <c r="D354" s="53" t="s">
        <v>1095</v>
      </c>
      <c r="E354" s="87">
        <v>25.7</v>
      </c>
    </row>
    <row r="355" spans="1:6" ht="30.75">
      <c r="A355" s="52" t="s">
        <v>1196</v>
      </c>
      <c r="B355" s="53" t="s">
        <v>22</v>
      </c>
      <c r="C355" s="53" t="s">
        <v>901</v>
      </c>
      <c r="D355" s="53"/>
      <c r="E355" s="87">
        <f>E356</f>
        <v>100</v>
      </c>
      <c r="F355" s="68"/>
    </row>
    <row r="356" spans="1:5" ht="30.75">
      <c r="A356" s="52" t="s">
        <v>1094</v>
      </c>
      <c r="B356" s="53" t="s">
        <v>22</v>
      </c>
      <c r="C356" s="53" t="s">
        <v>901</v>
      </c>
      <c r="D356" s="53" t="s">
        <v>1095</v>
      </c>
      <c r="E356" s="87">
        <v>100</v>
      </c>
    </row>
    <row r="357" spans="1:5" ht="46.5">
      <c r="A357" s="52" t="s">
        <v>1197</v>
      </c>
      <c r="B357" s="53" t="s">
        <v>22</v>
      </c>
      <c r="C357" s="53" t="s">
        <v>902</v>
      </c>
      <c r="D357" s="53"/>
      <c r="E357" s="87">
        <f>E358</f>
        <v>50</v>
      </c>
    </row>
    <row r="358" spans="1:5" ht="30.75">
      <c r="A358" s="52" t="s">
        <v>1094</v>
      </c>
      <c r="B358" s="53" t="s">
        <v>22</v>
      </c>
      <c r="C358" s="53" t="s">
        <v>902</v>
      </c>
      <c r="D358" s="53" t="s">
        <v>1095</v>
      </c>
      <c r="E358" s="87">
        <v>50</v>
      </c>
    </row>
    <row r="359" spans="1:5" ht="46.5">
      <c r="A359" s="52" t="s">
        <v>834</v>
      </c>
      <c r="B359" s="53" t="s">
        <v>22</v>
      </c>
      <c r="C359" s="53" t="s">
        <v>690</v>
      </c>
      <c r="D359" s="53"/>
      <c r="E359" s="87">
        <f>E361+E360</f>
        <v>1954</v>
      </c>
    </row>
    <row r="360" spans="1:5" ht="15">
      <c r="A360" s="52" t="s">
        <v>550</v>
      </c>
      <c r="B360" s="53" t="s">
        <v>22</v>
      </c>
      <c r="C360" s="53" t="s">
        <v>690</v>
      </c>
      <c r="D360" s="53" t="s">
        <v>1098</v>
      </c>
      <c r="E360" s="87">
        <v>454</v>
      </c>
    </row>
    <row r="361" spans="1:5" ht="30.75">
      <c r="A361" s="52" t="s">
        <v>1094</v>
      </c>
      <c r="B361" s="53" t="s">
        <v>22</v>
      </c>
      <c r="C361" s="53" t="s">
        <v>690</v>
      </c>
      <c r="D361" s="53" t="s">
        <v>1095</v>
      </c>
      <c r="E361" s="87">
        <v>1500</v>
      </c>
    </row>
    <row r="362" spans="1:5" ht="30.75">
      <c r="A362" s="52" t="s">
        <v>572</v>
      </c>
      <c r="B362" s="53" t="s">
        <v>22</v>
      </c>
      <c r="C362" s="53" t="s">
        <v>571</v>
      </c>
      <c r="D362" s="53"/>
      <c r="E362" s="87">
        <f>E363</f>
        <v>1200</v>
      </c>
    </row>
    <row r="363" spans="1:5" ht="30.75">
      <c r="A363" s="52" t="s">
        <v>1094</v>
      </c>
      <c r="B363" s="53" t="s">
        <v>22</v>
      </c>
      <c r="C363" s="53" t="s">
        <v>571</v>
      </c>
      <c r="D363" s="53" t="s">
        <v>1095</v>
      </c>
      <c r="E363" s="87">
        <v>1200</v>
      </c>
    </row>
    <row r="364" spans="1:5" ht="62.25">
      <c r="A364" s="52" t="s">
        <v>570</v>
      </c>
      <c r="B364" s="53" t="s">
        <v>22</v>
      </c>
      <c r="C364" s="53" t="s">
        <v>374</v>
      </c>
      <c r="D364" s="53"/>
      <c r="E364" s="87">
        <f>E366+E365</f>
        <v>7900</v>
      </c>
    </row>
    <row r="365" spans="1:5" ht="15">
      <c r="A365" s="52" t="s">
        <v>550</v>
      </c>
      <c r="B365" s="53" t="s">
        <v>22</v>
      </c>
      <c r="C365" s="53" t="s">
        <v>374</v>
      </c>
      <c r="D365" s="53" t="s">
        <v>1098</v>
      </c>
      <c r="E365" s="87">
        <v>2426</v>
      </c>
    </row>
    <row r="366" spans="1:5" ht="30.75">
      <c r="A366" s="52" t="s">
        <v>1094</v>
      </c>
      <c r="B366" s="53" t="s">
        <v>22</v>
      </c>
      <c r="C366" s="53" t="s">
        <v>374</v>
      </c>
      <c r="D366" s="53" t="s">
        <v>1095</v>
      </c>
      <c r="E366" s="87">
        <v>5474</v>
      </c>
    </row>
    <row r="367" spans="1:5" ht="30.75">
      <c r="A367" s="52" t="s">
        <v>576</v>
      </c>
      <c r="B367" s="53" t="s">
        <v>22</v>
      </c>
      <c r="C367" s="53" t="s">
        <v>432</v>
      </c>
      <c r="D367" s="53"/>
      <c r="E367" s="87">
        <f>E368</f>
        <v>1000</v>
      </c>
    </row>
    <row r="368" spans="1:5" ht="30.75">
      <c r="A368" s="52" t="s">
        <v>1094</v>
      </c>
      <c r="B368" s="53" t="s">
        <v>22</v>
      </c>
      <c r="C368" s="53" t="s">
        <v>432</v>
      </c>
      <c r="D368" s="53" t="s">
        <v>1095</v>
      </c>
      <c r="E368" s="87">
        <v>1000</v>
      </c>
    </row>
    <row r="369" spans="1:5" ht="30.75">
      <c r="A369" s="52" t="s">
        <v>387</v>
      </c>
      <c r="B369" s="53" t="s">
        <v>22</v>
      </c>
      <c r="C369" s="53" t="s">
        <v>1200</v>
      </c>
      <c r="D369" s="53"/>
      <c r="E369" s="87">
        <f>E370</f>
        <v>227.172</v>
      </c>
    </row>
    <row r="370" spans="1:5" ht="30.75">
      <c r="A370" s="52" t="s">
        <v>1094</v>
      </c>
      <c r="B370" s="53" t="s">
        <v>22</v>
      </c>
      <c r="C370" s="53" t="s">
        <v>1200</v>
      </c>
      <c r="D370" s="53" t="s">
        <v>1095</v>
      </c>
      <c r="E370" s="87">
        <v>227.172</v>
      </c>
    </row>
    <row r="371" spans="1:5" ht="30.75">
      <c r="A371" s="52" t="s">
        <v>456</v>
      </c>
      <c r="B371" s="53" t="s">
        <v>22</v>
      </c>
      <c r="C371" s="53" t="s">
        <v>454</v>
      </c>
      <c r="D371" s="53"/>
      <c r="E371" s="87">
        <f>E372</f>
        <v>200</v>
      </c>
    </row>
    <row r="372" spans="1:5" ht="30.75">
      <c r="A372" s="52" t="s">
        <v>1094</v>
      </c>
      <c r="B372" s="53" t="s">
        <v>22</v>
      </c>
      <c r="C372" s="53" t="s">
        <v>454</v>
      </c>
      <c r="D372" s="53" t="s">
        <v>1095</v>
      </c>
      <c r="E372" s="87">
        <v>200</v>
      </c>
    </row>
    <row r="373" spans="1:5" ht="30.75">
      <c r="A373" s="52" t="s">
        <v>457</v>
      </c>
      <c r="B373" s="53" t="s">
        <v>22</v>
      </c>
      <c r="C373" s="53" t="s">
        <v>455</v>
      </c>
      <c r="D373" s="53"/>
      <c r="E373" s="87">
        <f>E374</f>
        <v>100</v>
      </c>
    </row>
    <row r="374" spans="1:5" ht="30.75">
      <c r="A374" s="52" t="s">
        <v>1094</v>
      </c>
      <c r="B374" s="53" t="s">
        <v>22</v>
      </c>
      <c r="C374" s="53" t="s">
        <v>455</v>
      </c>
      <c r="D374" s="53" t="s">
        <v>1095</v>
      </c>
      <c r="E374" s="87">
        <v>100</v>
      </c>
    </row>
    <row r="375" spans="1:5" ht="15">
      <c r="A375" s="70" t="s">
        <v>26</v>
      </c>
      <c r="B375" s="57" t="s">
        <v>244</v>
      </c>
      <c r="C375" s="57"/>
      <c r="D375" s="57"/>
      <c r="E375" s="183">
        <f>E381+E416+E376</f>
        <v>94578.615</v>
      </c>
    </row>
    <row r="376" spans="1:5" ht="15">
      <c r="A376" s="52" t="s">
        <v>865</v>
      </c>
      <c r="B376" s="53" t="s">
        <v>864</v>
      </c>
      <c r="C376" s="60"/>
      <c r="D376" s="60"/>
      <c r="E376" s="87">
        <f>E377</f>
        <v>360</v>
      </c>
    </row>
    <row r="377" spans="1:5" ht="30.75">
      <c r="A377" s="52" t="s">
        <v>86</v>
      </c>
      <c r="B377" s="53" t="s">
        <v>864</v>
      </c>
      <c r="C377" s="53" t="s">
        <v>671</v>
      </c>
      <c r="D377" s="60"/>
      <c r="E377" s="87">
        <f>E378</f>
        <v>360</v>
      </c>
    </row>
    <row r="378" spans="1:5" ht="30.75">
      <c r="A378" s="52" t="s">
        <v>956</v>
      </c>
      <c r="B378" s="53" t="s">
        <v>864</v>
      </c>
      <c r="C378" s="53" t="s">
        <v>672</v>
      </c>
      <c r="D378" s="60"/>
      <c r="E378" s="87">
        <f>E379</f>
        <v>360</v>
      </c>
    </row>
    <row r="379" spans="1:5" ht="15">
      <c r="A379" s="52" t="s">
        <v>850</v>
      </c>
      <c r="B379" s="53" t="s">
        <v>864</v>
      </c>
      <c r="C379" s="53" t="s">
        <v>674</v>
      </c>
      <c r="D379" s="60"/>
      <c r="E379" s="87">
        <f>E380</f>
        <v>360</v>
      </c>
    </row>
    <row r="380" spans="1:5" ht="15">
      <c r="A380" s="52" t="s">
        <v>1100</v>
      </c>
      <c r="B380" s="53" t="s">
        <v>864</v>
      </c>
      <c r="C380" s="53" t="s">
        <v>674</v>
      </c>
      <c r="D380" s="53" t="s">
        <v>1099</v>
      </c>
      <c r="E380" s="87">
        <v>360</v>
      </c>
    </row>
    <row r="381" spans="1:5" ht="15">
      <c r="A381" s="52" t="s">
        <v>247</v>
      </c>
      <c r="B381" s="53" t="s">
        <v>248</v>
      </c>
      <c r="C381" s="53"/>
      <c r="D381" s="53"/>
      <c r="E381" s="87">
        <f>E382+E391+E398+E388</f>
        <v>32816.315</v>
      </c>
    </row>
    <row r="382" spans="1:5" ht="30.75">
      <c r="A382" s="52" t="s">
        <v>84</v>
      </c>
      <c r="B382" s="53" t="s">
        <v>248</v>
      </c>
      <c r="C382" s="53" t="s">
        <v>954</v>
      </c>
      <c r="D382" s="53"/>
      <c r="E382" s="87">
        <f>E383+E388</f>
        <v>9394.7</v>
      </c>
    </row>
    <row r="383" spans="1:5" ht="46.5">
      <c r="A383" s="52" t="s">
        <v>644</v>
      </c>
      <c r="B383" s="53" t="s">
        <v>248</v>
      </c>
      <c r="C383" s="53" t="s">
        <v>652</v>
      </c>
      <c r="D383" s="53"/>
      <c r="E383" s="87">
        <f>E384+E386</f>
        <v>9044.7</v>
      </c>
    </row>
    <row r="384" spans="1:5" ht="46.5">
      <c r="A384" s="52" t="s">
        <v>612</v>
      </c>
      <c r="B384" s="53" t="s">
        <v>248</v>
      </c>
      <c r="C384" s="53" t="s">
        <v>942</v>
      </c>
      <c r="D384" s="53"/>
      <c r="E384" s="87">
        <f>E385</f>
        <v>7140.3</v>
      </c>
    </row>
    <row r="385" spans="1:5" ht="30.75">
      <c r="A385" s="52" t="s">
        <v>1094</v>
      </c>
      <c r="B385" s="53" t="s">
        <v>248</v>
      </c>
      <c r="C385" s="53" t="s">
        <v>942</v>
      </c>
      <c r="D385" s="53" t="s">
        <v>1095</v>
      </c>
      <c r="E385" s="87">
        <v>7140.3</v>
      </c>
    </row>
    <row r="386" spans="1:5" ht="62.25">
      <c r="A386" s="52" t="s">
        <v>613</v>
      </c>
      <c r="B386" s="53" t="s">
        <v>248</v>
      </c>
      <c r="C386" s="53" t="s">
        <v>943</v>
      </c>
      <c r="D386" s="53"/>
      <c r="E386" s="87">
        <f>E387</f>
        <v>1904.4</v>
      </c>
    </row>
    <row r="387" spans="1:5" ht="15">
      <c r="A387" s="52" t="s">
        <v>1100</v>
      </c>
      <c r="B387" s="53" t="s">
        <v>248</v>
      </c>
      <c r="C387" s="53" t="s">
        <v>943</v>
      </c>
      <c r="D387" s="53" t="s">
        <v>1099</v>
      </c>
      <c r="E387" s="87">
        <v>1904.4</v>
      </c>
    </row>
    <row r="388" spans="1:5" ht="46.5">
      <c r="A388" s="52" t="s">
        <v>188</v>
      </c>
      <c r="B388" s="53" t="s">
        <v>248</v>
      </c>
      <c r="C388" s="53" t="s">
        <v>368</v>
      </c>
      <c r="D388" s="53"/>
      <c r="E388" s="87">
        <f>E389</f>
        <v>350</v>
      </c>
    </row>
    <row r="389" spans="1:5" ht="46.5">
      <c r="A389" s="52" t="s">
        <v>1195</v>
      </c>
      <c r="B389" s="53" t="s">
        <v>248</v>
      </c>
      <c r="C389" s="53" t="s">
        <v>1187</v>
      </c>
      <c r="D389" s="53"/>
      <c r="E389" s="87">
        <f>E390</f>
        <v>350</v>
      </c>
    </row>
    <row r="390" spans="1:5" ht="30.75">
      <c r="A390" s="52" t="s">
        <v>1094</v>
      </c>
      <c r="B390" s="53" t="s">
        <v>248</v>
      </c>
      <c r="C390" s="53" t="s">
        <v>1187</v>
      </c>
      <c r="D390" s="53" t="s">
        <v>1095</v>
      </c>
      <c r="E390" s="87">
        <v>350</v>
      </c>
    </row>
    <row r="391" spans="1:5" ht="30.75">
      <c r="A391" s="52" t="s">
        <v>86</v>
      </c>
      <c r="B391" s="53" t="s">
        <v>248</v>
      </c>
      <c r="C391" s="53" t="s">
        <v>671</v>
      </c>
      <c r="D391" s="53"/>
      <c r="E391" s="87">
        <f>E392+E395</f>
        <v>740</v>
      </c>
    </row>
    <row r="392" spans="1:5" ht="30.75">
      <c r="A392" s="52" t="s">
        <v>956</v>
      </c>
      <c r="B392" s="53" t="s">
        <v>248</v>
      </c>
      <c r="C392" s="53" t="s">
        <v>672</v>
      </c>
      <c r="D392" s="53"/>
      <c r="E392" s="87">
        <f>E393</f>
        <v>245</v>
      </c>
    </row>
    <row r="393" spans="1:5" ht="30.75">
      <c r="A393" s="52" t="s">
        <v>264</v>
      </c>
      <c r="B393" s="53" t="s">
        <v>248</v>
      </c>
      <c r="C393" s="53" t="s">
        <v>673</v>
      </c>
      <c r="D393" s="53"/>
      <c r="E393" s="87">
        <f>E394</f>
        <v>245</v>
      </c>
    </row>
    <row r="394" spans="1:5" ht="15">
      <c r="A394" s="52" t="s">
        <v>1100</v>
      </c>
      <c r="B394" s="53" t="s">
        <v>248</v>
      </c>
      <c r="C394" s="53" t="s">
        <v>673</v>
      </c>
      <c r="D394" s="53" t="s">
        <v>1099</v>
      </c>
      <c r="E394" s="87">
        <v>245</v>
      </c>
    </row>
    <row r="395" spans="1:5" ht="62.25">
      <c r="A395" s="52" t="s">
        <v>957</v>
      </c>
      <c r="B395" s="53" t="s">
        <v>248</v>
      </c>
      <c r="C395" s="53" t="s">
        <v>952</v>
      </c>
      <c r="D395" s="53"/>
      <c r="E395" s="87">
        <f>E396</f>
        <v>495</v>
      </c>
    </row>
    <row r="396" spans="1:5" ht="15">
      <c r="A396" s="52" t="s">
        <v>257</v>
      </c>
      <c r="B396" s="53" t="s">
        <v>248</v>
      </c>
      <c r="C396" s="53" t="s">
        <v>953</v>
      </c>
      <c r="D396" s="53"/>
      <c r="E396" s="87">
        <f>E397</f>
        <v>495</v>
      </c>
    </row>
    <row r="397" spans="1:5" ht="30.75">
      <c r="A397" s="52" t="s">
        <v>1094</v>
      </c>
      <c r="B397" s="53" t="s">
        <v>248</v>
      </c>
      <c r="C397" s="53" t="s">
        <v>953</v>
      </c>
      <c r="D397" s="53" t="s">
        <v>1095</v>
      </c>
      <c r="E397" s="87">
        <v>495</v>
      </c>
    </row>
    <row r="398" spans="1:5" ht="46.5">
      <c r="A398" s="52" t="s">
        <v>715</v>
      </c>
      <c r="B398" s="53" t="s">
        <v>248</v>
      </c>
      <c r="C398" s="53" t="s">
        <v>716</v>
      </c>
      <c r="D398" s="53"/>
      <c r="E398" s="87">
        <f>E399</f>
        <v>22331.614999999998</v>
      </c>
    </row>
    <row r="399" spans="1:5" ht="46.5">
      <c r="A399" s="52" t="s">
        <v>729</v>
      </c>
      <c r="B399" s="53" t="s">
        <v>248</v>
      </c>
      <c r="C399" s="53" t="s">
        <v>730</v>
      </c>
      <c r="D399" s="53"/>
      <c r="E399" s="87">
        <f>E400+E414+E406+E402+E410+E412+E404+E408</f>
        <v>22331.614999999998</v>
      </c>
    </row>
    <row r="400" spans="1:5" ht="30.75">
      <c r="A400" s="52" t="s">
        <v>1018</v>
      </c>
      <c r="B400" s="53" t="s">
        <v>248</v>
      </c>
      <c r="C400" s="53" t="s">
        <v>1017</v>
      </c>
      <c r="D400" s="53"/>
      <c r="E400" s="87">
        <f>E401</f>
        <v>1290.899</v>
      </c>
    </row>
    <row r="401" spans="1:5" ht="15">
      <c r="A401" s="52" t="s">
        <v>1100</v>
      </c>
      <c r="B401" s="53" t="s">
        <v>248</v>
      </c>
      <c r="C401" s="53" t="s">
        <v>1017</v>
      </c>
      <c r="D401" s="53" t="s">
        <v>1099</v>
      </c>
      <c r="E401" s="87">
        <v>1290.899</v>
      </c>
    </row>
    <row r="402" spans="1:5" ht="46.5">
      <c r="A402" s="52" t="s">
        <v>904</v>
      </c>
      <c r="B402" s="53" t="s">
        <v>248</v>
      </c>
      <c r="C402" s="53" t="s">
        <v>903</v>
      </c>
      <c r="D402" s="53"/>
      <c r="E402" s="87">
        <f>E403</f>
        <v>3499.492</v>
      </c>
    </row>
    <row r="403" spans="1:5" ht="15">
      <c r="A403" s="52" t="s">
        <v>1100</v>
      </c>
      <c r="B403" s="53" t="s">
        <v>248</v>
      </c>
      <c r="C403" s="53" t="s">
        <v>903</v>
      </c>
      <c r="D403" s="53" t="s">
        <v>1099</v>
      </c>
      <c r="E403" s="87">
        <v>3499.492</v>
      </c>
    </row>
    <row r="404" spans="1:5" ht="46.5">
      <c r="A404" s="52" t="s">
        <v>434</v>
      </c>
      <c r="B404" s="53" t="s">
        <v>248</v>
      </c>
      <c r="C404" s="53" t="s">
        <v>433</v>
      </c>
      <c r="D404" s="53"/>
      <c r="E404" s="87">
        <f>E405</f>
        <v>1410.925</v>
      </c>
    </row>
    <row r="405" spans="1:5" ht="15">
      <c r="A405" s="52" t="s">
        <v>1100</v>
      </c>
      <c r="B405" s="53" t="s">
        <v>248</v>
      </c>
      <c r="C405" s="53" t="s">
        <v>433</v>
      </c>
      <c r="D405" s="53" t="s">
        <v>1099</v>
      </c>
      <c r="E405" s="87">
        <v>1410.925</v>
      </c>
    </row>
    <row r="406" spans="1:5" ht="30.75">
      <c r="A406" s="52" t="s">
        <v>905</v>
      </c>
      <c r="B406" s="53" t="s">
        <v>248</v>
      </c>
      <c r="C406" s="53" t="s">
        <v>399</v>
      </c>
      <c r="D406" s="53"/>
      <c r="E406" s="87">
        <f>E407</f>
        <v>9448.696</v>
      </c>
    </row>
    <row r="407" spans="1:5" ht="15">
      <c r="A407" s="52" t="s">
        <v>1100</v>
      </c>
      <c r="B407" s="53" t="s">
        <v>248</v>
      </c>
      <c r="C407" s="53" t="s">
        <v>399</v>
      </c>
      <c r="D407" s="53" t="s">
        <v>1099</v>
      </c>
      <c r="E407" s="87">
        <v>9448.696</v>
      </c>
    </row>
    <row r="408" spans="1:5" ht="30.75">
      <c r="A408" s="52" t="s">
        <v>905</v>
      </c>
      <c r="B408" s="53" t="s">
        <v>248</v>
      </c>
      <c r="C408" s="53" t="s">
        <v>435</v>
      </c>
      <c r="D408" s="53"/>
      <c r="E408" s="87">
        <f>E409</f>
        <v>2946.175</v>
      </c>
    </row>
    <row r="409" spans="1:5" ht="15">
      <c r="A409" s="52" t="s">
        <v>1100</v>
      </c>
      <c r="B409" s="53" t="s">
        <v>248</v>
      </c>
      <c r="C409" s="53" t="s">
        <v>435</v>
      </c>
      <c r="D409" s="53" t="s">
        <v>1099</v>
      </c>
      <c r="E409" s="87">
        <v>2946.175</v>
      </c>
    </row>
    <row r="410" spans="1:5" ht="30.75">
      <c r="A410" s="52" t="s">
        <v>907</v>
      </c>
      <c r="B410" s="53" t="s">
        <v>248</v>
      </c>
      <c r="C410" s="53" t="s">
        <v>906</v>
      </c>
      <c r="D410" s="53"/>
      <c r="E410" s="87">
        <f>E411</f>
        <v>991.148</v>
      </c>
    </row>
    <row r="411" spans="1:5" ht="15">
      <c r="A411" s="52" t="s">
        <v>1100</v>
      </c>
      <c r="B411" s="53" t="s">
        <v>248</v>
      </c>
      <c r="C411" s="53" t="s">
        <v>906</v>
      </c>
      <c r="D411" s="53" t="s">
        <v>1099</v>
      </c>
      <c r="E411" s="87">
        <v>991.148</v>
      </c>
    </row>
    <row r="412" spans="1:5" ht="46.5">
      <c r="A412" s="52" t="s">
        <v>909</v>
      </c>
      <c r="B412" s="53" t="s">
        <v>248</v>
      </c>
      <c r="C412" s="53" t="s">
        <v>908</v>
      </c>
      <c r="D412" s="53"/>
      <c r="E412" s="87">
        <f>E413</f>
        <v>2244.28</v>
      </c>
    </row>
    <row r="413" spans="1:5" ht="15">
      <c r="A413" s="52" t="s">
        <v>1100</v>
      </c>
      <c r="B413" s="53" t="s">
        <v>248</v>
      </c>
      <c r="C413" s="53" t="s">
        <v>908</v>
      </c>
      <c r="D413" s="53" t="s">
        <v>1099</v>
      </c>
      <c r="E413" s="87">
        <v>2244.28</v>
      </c>
    </row>
    <row r="414" spans="1:5" ht="46.5">
      <c r="A414" s="52" t="s">
        <v>1020</v>
      </c>
      <c r="B414" s="53" t="s">
        <v>248</v>
      </c>
      <c r="C414" s="53" t="s">
        <v>1019</v>
      </c>
      <c r="D414" s="53"/>
      <c r="E414" s="87">
        <f>E415</f>
        <v>500</v>
      </c>
    </row>
    <row r="415" spans="1:5" ht="15">
      <c r="A415" s="52" t="s">
        <v>1100</v>
      </c>
      <c r="B415" s="53" t="s">
        <v>248</v>
      </c>
      <c r="C415" s="53" t="s">
        <v>1019</v>
      </c>
      <c r="D415" s="53" t="s">
        <v>1099</v>
      </c>
      <c r="E415" s="87">
        <v>500</v>
      </c>
    </row>
    <row r="416" spans="1:5" ht="15">
      <c r="A416" s="52" t="s">
        <v>135</v>
      </c>
      <c r="B416" s="53" t="s">
        <v>249</v>
      </c>
      <c r="C416" s="53"/>
      <c r="D416" s="44"/>
      <c r="E416" s="87">
        <f>E417+E432</f>
        <v>61402.3</v>
      </c>
    </row>
    <row r="417" spans="1:5" ht="30.75">
      <c r="A417" s="52" t="s">
        <v>84</v>
      </c>
      <c r="B417" s="53" t="s">
        <v>249</v>
      </c>
      <c r="C417" s="53" t="s">
        <v>954</v>
      </c>
      <c r="D417" s="44"/>
      <c r="E417" s="87">
        <f>E418+E421</f>
        <v>49649.3</v>
      </c>
    </row>
    <row r="418" spans="1:5" ht="46.5">
      <c r="A418" s="52" t="s">
        <v>644</v>
      </c>
      <c r="B418" s="53" t="s">
        <v>249</v>
      </c>
      <c r="C418" s="53" t="s">
        <v>652</v>
      </c>
      <c r="D418" s="53"/>
      <c r="E418" s="87">
        <f>E419</f>
        <v>15854.2</v>
      </c>
    </row>
    <row r="419" spans="1:5" ht="78">
      <c r="A419" s="52" t="s">
        <v>615</v>
      </c>
      <c r="B419" s="53" t="s">
        <v>249</v>
      </c>
      <c r="C419" s="53" t="s">
        <v>941</v>
      </c>
      <c r="D419" s="44"/>
      <c r="E419" s="87">
        <f>E420</f>
        <v>15854.2</v>
      </c>
    </row>
    <row r="420" spans="1:5" ht="30.75">
      <c r="A420" s="52" t="s">
        <v>1094</v>
      </c>
      <c r="B420" s="53" t="s">
        <v>249</v>
      </c>
      <c r="C420" s="53" t="s">
        <v>941</v>
      </c>
      <c r="D420" s="53" t="s">
        <v>1095</v>
      </c>
      <c r="E420" s="87">
        <v>15854.2</v>
      </c>
    </row>
    <row r="421" spans="1:5" ht="46.5">
      <c r="A421" s="52" t="s">
        <v>646</v>
      </c>
      <c r="B421" s="53" t="s">
        <v>249</v>
      </c>
      <c r="C421" s="53" t="s">
        <v>654</v>
      </c>
      <c r="D421" s="53"/>
      <c r="E421" s="87">
        <f>E422+E424+E426+E428+E430</f>
        <v>33795.1</v>
      </c>
    </row>
    <row r="422" spans="1:5" ht="30.75">
      <c r="A422" s="52" t="s">
        <v>1101</v>
      </c>
      <c r="B422" s="53" t="s">
        <v>249</v>
      </c>
      <c r="C422" s="53" t="s">
        <v>950</v>
      </c>
      <c r="D422" s="53"/>
      <c r="E422" s="87">
        <f>E423</f>
        <v>977.6</v>
      </c>
    </row>
    <row r="423" spans="1:5" ht="15">
      <c r="A423" s="52" t="s">
        <v>1100</v>
      </c>
      <c r="B423" s="53" t="s">
        <v>249</v>
      </c>
      <c r="C423" s="53" t="s">
        <v>950</v>
      </c>
      <c r="D423" s="53" t="s">
        <v>1099</v>
      </c>
      <c r="E423" s="87">
        <v>977.6</v>
      </c>
    </row>
    <row r="424" spans="1:5" ht="30.75">
      <c r="A424" s="52" t="s">
        <v>591</v>
      </c>
      <c r="B424" s="53" t="s">
        <v>249</v>
      </c>
      <c r="C424" s="53" t="s">
        <v>959</v>
      </c>
      <c r="D424" s="53"/>
      <c r="E424" s="87">
        <f>E425</f>
        <v>256</v>
      </c>
    </row>
    <row r="425" spans="1:5" ht="30.75">
      <c r="A425" s="52" t="s">
        <v>587</v>
      </c>
      <c r="B425" s="53" t="s">
        <v>249</v>
      </c>
      <c r="C425" s="53" t="s">
        <v>959</v>
      </c>
      <c r="D425" s="53" t="s">
        <v>1086</v>
      </c>
      <c r="E425" s="87">
        <v>256</v>
      </c>
    </row>
    <row r="426" spans="1:5" ht="62.25">
      <c r="A426" s="52" t="s">
        <v>616</v>
      </c>
      <c r="B426" s="53" t="s">
        <v>249</v>
      </c>
      <c r="C426" s="53" t="s">
        <v>946</v>
      </c>
      <c r="D426" s="44"/>
      <c r="E426" s="87">
        <f>E427</f>
        <v>7984.8</v>
      </c>
    </row>
    <row r="427" spans="1:5" ht="15">
      <c r="A427" s="52" t="s">
        <v>1100</v>
      </c>
      <c r="B427" s="53" t="s">
        <v>249</v>
      </c>
      <c r="C427" s="53" t="s">
        <v>946</v>
      </c>
      <c r="D427" s="53" t="s">
        <v>1099</v>
      </c>
      <c r="E427" s="87">
        <v>7984.8</v>
      </c>
    </row>
    <row r="428" spans="1:5" ht="46.5">
      <c r="A428" s="52" t="s">
        <v>354</v>
      </c>
      <c r="B428" s="53" t="s">
        <v>249</v>
      </c>
      <c r="C428" s="53" t="s">
        <v>947</v>
      </c>
      <c r="D428" s="53"/>
      <c r="E428" s="87">
        <f>E429</f>
        <v>13175.9</v>
      </c>
    </row>
    <row r="429" spans="1:5" ht="15">
      <c r="A429" s="52" t="s">
        <v>1100</v>
      </c>
      <c r="B429" s="53" t="s">
        <v>249</v>
      </c>
      <c r="C429" s="53" t="s">
        <v>947</v>
      </c>
      <c r="D429" s="53" t="s">
        <v>1099</v>
      </c>
      <c r="E429" s="87">
        <v>13175.9</v>
      </c>
    </row>
    <row r="430" spans="1:5" ht="30.75">
      <c r="A430" s="52" t="s">
        <v>617</v>
      </c>
      <c r="B430" s="53" t="s">
        <v>249</v>
      </c>
      <c r="C430" s="53" t="s">
        <v>951</v>
      </c>
      <c r="D430" s="53"/>
      <c r="E430" s="87">
        <f>E431</f>
        <v>11400.8</v>
      </c>
    </row>
    <row r="431" spans="1:5" ht="15">
      <c r="A431" s="52" t="s">
        <v>1100</v>
      </c>
      <c r="B431" s="53" t="s">
        <v>249</v>
      </c>
      <c r="C431" s="53" t="s">
        <v>951</v>
      </c>
      <c r="D431" s="53" t="s">
        <v>1099</v>
      </c>
      <c r="E431" s="87">
        <v>11400.8</v>
      </c>
    </row>
    <row r="432" spans="1:5" ht="46.5">
      <c r="A432" s="52" t="s">
        <v>715</v>
      </c>
      <c r="B432" s="53" t="s">
        <v>249</v>
      </c>
      <c r="C432" s="53" t="s">
        <v>716</v>
      </c>
      <c r="D432" s="53"/>
      <c r="E432" s="87">
        <f>E433</f>
        <v>11753</v>
      </c>
    </row>
    <row r="433" spans="1:5" ht="46.5">
      <c r="A433" s="52" t="s">
        <v>729</v>
      </c>
      <c r="B433" s="53" t="s">
        <v>249</v>
      </c>
      <c r="C433" s="53" t="s">
        <v>730</v>
      </c>
      <c r="D433" s="53"/>
      <c r="E433" s="87">
        <f>E434+E436+E438</f>
        <v>11753</v>
      </c>
    </row>
    <row r="434" spans="1:5" ht="46.5">
      <c r="A434" s="52" t="s">
        <v>352</v>
      </c>
      <c r="B434" s="53" t="s">
        <v>249</v>
      </c>
      <c r="C434" s="53" t="s">
        <v>731</v>
      </c>
      <c r="D434" s="53"/>
      <c r="E434" s="87">
        <f>E435</f>
        <v>2211.08</v>
      </c>
    </row>
    <row r="435" spans="1:5" ht="15">
      <c r="A435" s="52" t="s">
        <v>597</v>
      </c>
      <c r="B435" s="53" t="s">
        <v>249</v>
      </c>
      <c r="C435" s="53" t="s">
        <v>731</v>
      </c>
      <c r="D435" s="53" t="s">
        <v>1103</v>
      </c>
      <c r="E435" s="87">
        <v>2211.08</v>
      </c>
    </row>
    <row r="436" spans="1:5" ht="62.25">
      <c r="A436" s="52" t="s">
        <v>618</v>
      </c>
      <c r="B436" s="53" t="s">
        <v>249</v>
      </c>
      <c r="C436" s="53" t="s">
        <v>960</v>
      </c>
      <c r="D436" s="53"/>
      <c r="E436" s="87">
        <f>E437</f>
        <v>9041.92</v>
      </c>
    </row>
    <row r="437" spans="1:5" ht="15">
      <c r="A437" s="52" t="s">
        <v>597</v>
      </c>
      <c r="B437" s="53" t="s">
        <v>249</v>
      </c>
      <c r="C437" s="53" t="s">
        <v>960</v>
      </c>
      <c r="D437" s="53" t="s">
        <v>1103</v>
      </c>
      <c r="E437" s="87">
        <v>9041.92</v>
      </c>
    </row>
    <row r="438" spans="1:5" ht="62.25">
      <c r="A438" s="52" t="s">
        <v>521</v>
      </c>
      <c r="B438" s="53" t="s">
        <v>249</v>
      </c>
      <c r="C438" s="53" t="s">
        <v>732</v>
      </c>
      <c r="D438" s="53"/>
      <c r="E438" s="87">
        <f>E439</f>
        <v>500</v>
      </c>
    </row>
    <row r="439" spans="1:5" ht="30.75">
      <c r="A439" s="52" t="s">
        <v>587</v>
      </c>
      <c r="B439" s="53" t="s">
        <v>249</v>
      </c>
      <c r="C439" s="53" t="s">
        <v>732</v>
      </c>
      <c r="D439" s="53" t="s">
        <v>1086</v>
      </c>
      <c r="E439" s="87">
        <v>500</v>
      </c>
    </row>
    <row r="440" spans="1:5" ht="15">
      <c r="A440" s="70" t="s">
        <v>851</v>
      </c>
      <c r="B440" s="57" t="s">
        <v>250</v>
      </c>
      <c r="C440" s="57"/>
      <c r="D440" s="57"/>
      <c r="E440" s="183">
        <f>E441</f>
        <v>21029</v>
      </c>
    </row>
    <row r="441" spans="1:5" ht="15">
      <c r="A441" s="52" t="s">
        <v>853</v>
      </c>
      <c r="B441" s="53" t="s">
        <v>852</v>
      </c>
      <c r="C441" s="53"/>
      <c r="D441" s="53"/>
      <c r="E441" s="87">
        <f>E442+E456</f>
        <v>21029</v>
      </c>
    </row>
    <row r="442" spans="1:5" ht="30.75">
      <c r="A442" s="52" t="s">
        <v>661</v>
      </c>
      <c r="B442" s="53" t="s">
        <v>852</v>
      </c>
      <c r="C442" s="53" t="s">
        <v>662</v>
      </c>
      <c r="D442" s="53"/>
      <c r="E442" s="87">
        <f>E443+E448+E453</f>
        <v>19625</v>
      </c>
    </row>
    <row r="443" spans="1:5" ht="30.75">
      <c r="A443" s="52" t="s">
        <v>666</v>
      </c>
      <c r="B443" s="53" t="s">
        <v>852</v>
      </c>
      <c r="C443" s="53" t="s">
        <v>667</v>
      </c>
      <c r="D443" s="53"/>
      <c r="E443" s="87">
        <f>E444+E446</f>
        <v>17120</v>
      </c>
    </row>
    <row r="444" spans="1:5" ht="15">
      <c r="A444" s="52" t="s">
        <v>120</v>
      </c>
      <c r="B444" s="53" t="s">
        <v>852</v>
      </c>
      <c r="C444" s="53" t="s">
        <v>668</v>
      </c>
      <c r="D444" s="53"/>
      <c r="E444" s="87">
        <f>E445</f>
        <v>16769</v>
      </c>
    </row>
    <row r="445" spans="1:5" ht="30.75">
      <c r="A445" s="52" t="s">
        <v>1094</v>
      </c>
      <c r="B445" s="53" t="s">
        <v>852</v>
      </c>
      <c r="C445" s="53" t="s">
        <v>668</v>
      </c>
      <c r="D445" s="53" t="s">
        <v>1095</v>
      </c>
      <c r="E445" s="87">
        <v>16769</v>
      </c>
    </row>
    <row r="446" spans="1:5" ht="46.5">
      <c r="A446" s="52" t="s">
        <v>834</v>
      </c>
      <c r="B446" s="53" t="s">
        <v>852</v>
      </c>
      <c r="C446" s="53" t="s">
        <v>400</v>
      </c>
      <c r="D446" s="53"/>
      <c r="E446" s="87">
        <f>E447</f>
        <v>351</v>
      </c>
    </row>
    <row r="447" spans="1:5" ht="30.75">
      <c r="A447" s="52" t="s">
        <v>1094</v>
      </c>
      <c r="B447" s="53" t="s">
        <v>852</v>
      </c>
      <c r="C447" s="53" t="s">
        <v>400</v>
      </c>
      <c r="D447" s="53" t="s">
        <v>1095</v>
      </c>
      <c r="E447" s="87">
        <v>351</v>
      </c>
    </row>
    <row r="448" spans="1:5" ht="46.5">
      <c r="A448" s="52" t="s">
        <v>765</v>
      </c>
      <c r="B448" s="53" t="s">
        <v>852</v>
      </c>
      <c r="C448" s="53" t="s">
        <v>669</v>
      </c>
      <c r="D448" s="53"/>
      <c r="E448" s="87">
        <f>E449</f>
        <v>2355</v>
      </c>
    </row>
    <row r="449" spans="1:5" ht="15">
      <c r="A449" s="52" t="s">
        <v>36</v>
      </c>
      <c r="B449" s="53" t="s">
        <v>852</v>
      </c>
      <c r="C449" s="53" t="s">
        <v>670</v>
      </c>
      <c r="D449" s="53"/>
      <c r="E449" s="87">
        <f>E451+E450+E452</f>
        <v>2355</v>
      </c>
    </row>
    <row r="450" spans="1:5" ht="46.5">
      <c r="A450" s="52" t="s">
        <v>1084</v>
      </c>
      <c r="B450" s="53" t="s">
        <v>852</v>
      </c>
      <c r="C450" s="53" t="s">
        <v>670</v>
      </c>
      <c r="D450" s="53" t="s">
        <v>1085</v>
      </c>
      <c r="E450" s="87">
        <v>17.95</v>
      </c>
    </row>
    <row r="451" spans="1:5" ht="30.75">
      <c r="A451" s="52" t="s">
        <v>587</v>
      </c>
      <c r="B451" s="53" t="s">
        <v>852</v>
      </c>
      <c r="C451" s="53" t="s">
        <v>670</v>
      </c>
      <c r="D451" s="53" t="s">
        <v>1086</v>
      </c>
      <c r="E451" s="87">
        <v>552</v>
      </c>
    </row>
    <row r="452" spans="1:5" ht="15">
      <c r="A452" s="52" t="s">
        <v>1100</v>
      </c>
      <c r="B452" s="53" t="s">
        <v>852</v>
      </c>
      <c r="C452" s="53" t="s">
        <v>670</v>
      </c>
      <c r="D452" s="53" t="s">
        <v>1099</v>
      </c>
      <c r="E452" s="87">
        <v>1785.05</v>
      </c>
    </row>
    <row r="453" spans="1:5" ht="46.5">
      <c r="A453" s="52" t="s">
        <v>188</v>
      </c>
      <c r="B453" s="53" t="s">
        <v>852</v>
      </c>
      <c r="C453" s="53" t="s">
        <v>375</v>
      </c>
      <c r="D453" s="53"/>
      <c r="E453" s="87">
        <f>E454</f>
        <v>150</v>
      </c>
    </row>
    <row r="454" spans="1:5" ht="30.75">
      <c r="A454" s="196" t="s">
        <v>1243</v>
      </c>
      <c r="B454" s="53" t="s">
        <v>852</v>
      </c>
      <c r="C454" s="53" t="s">
        <v>1244</v>
      </c>
      <c r="D454" s="53"/>
      <c r="E454" s="87">
        <f>E455</f>
        <v>150</v>
      </c>
    </row>
    <row r="455" spans="1:5" ht="30.75">
      <c r="A455" s="52" t="s">
        <v>1094</v>
      </c>
      <c r="B455" s="53" t="s">
        <v>852</v>
      </c>
      <c r="C455" s="53" t="s">
        <v>1244</v>
      </c>
      <c r="D455" s="53" t="s">
        <v>1095</v>
      </c>
      <c r="E455" s="87">
        <v>150</v>
      </c>
    </row>
    <row r="456" spans="1:5" ht="46.5">
      <c r="A456" s="52" t="s">
        <v>437</v>
      </c>
      <c r="B456" s="53" t="s">
        <v>852</v>
      </c>
      <c r="C456" s="53" t="s">
        <v>716</v>
      </c>
      <c r="D456" s="53"/>
      <c r="E456" s="87">
        <f>E457</f>
        <v>1404</v>
      </c>
    </row>
    <row r="457" spans="1:5" ht="53.25" customHeight="1">
      <c r="A457" s="52" t="s">
        <v>436</v>
      </c>
      <c r="B457" s="53" t="s">
        <v>852</v>
      </c>
      <c r="C457" s="53" t="s">
        <v>722</v>
      </c>
      <c r="D457" s="53"/>
      <c r="E457" s="87">
        <f>E458</f>
        <v>1404</v>
      </c>
    </row>
    <row r="458" spans="1:5" ht="30.75">
      <c r="A458" s="52" t="s">
        <v>1023</v>
      </c>
      <c r="B458" s="53" t="s">
        <v>852</v>
      </c>
      <c r="C458" s="53" t="s">
        <v>1025</v>
      </c>
      <c r="D458" s="53"/>
      <c r="E458" s="87">
        <f>E459</f>
        <v>1404</v>
      </c>
    </row>
    <row r="459" spans="1:5" ht="15">
      <c r="A459" s="52" t="s">
        <v>597</v>
      </c>
      <c r="B459" s="53" t="s">
        <v>852</v>
      </c>
      <c r="C459" s="53" t="s">
        <v>1025</v>
      </c>
      <c r="D459" s="53" t="s">
        <v>1103</v>
      </c>
      <c r="E459" s="87">
        <v>1404</v>
      </c>
    </row>
    <row r="460" spans="1:5" ht="15">
      <c r="A460" s="70" t="s">
        <v>855</v>
      </c>
      <c r="B460" s="57" t="s">
        <v>854</v>
      </c>
      <c r="C460" s="57"/>
      <c r="D460" s="57"/>
      <c r="E460" s="183">
        <f>E461+E466</f>
        <v>1935</v>
      </c>
    </row>
    <row r="461" spans="1:5" ht="15">
      <c r="A461" s="52" t="s">
        <v>33</v>
      </c>
      <c r="B461" s="53" t="s">
        <v>856</v>
      </c>
      <c r="C461" s="53"/>
      <c r="D461" s="53"/>
      <c r="E461" s="87">
        <f>E462</f>
        <v>1230</v>
      </c>
    </row>
    <row r="462" spans="1:5" ht="30.75">
      <c r="A462" s="52" t="s">
        <v>840</v>
      </c>
      <c r="B462" s="53" t="s">
        <v>856</v>
      </c>
      <c r="C462" s="53" t="s">
        <v>683</v>
      </c>
      <c r="D462" s="53"/>
      <c r="E462" s="87">
        <f>E463</f>
        <v>1230</v>
      </c>
    </row>
    <row r="463" spans="1:5" ht="30.75">
      <c r="A463" s="52" t="s">
        <v>917</v>
      </c>
      <c r="B463" s="53" t="s">
        <v>856</v>
      </c>
      <c r="C463" s="53" t="s">
        <v>693</v>
      </c>
      <c r="D463" s="53"/>
      <c r="E463" s="87">
        <f>E464</f>
        <v>1230</v>
      </c>
    </row>
    <row r="464" spans="1:5" ht="15">
      <c r="A464" s="52" t="s">
        <v>1091</v>
      </c>
      <c r="B464" s="53" t="s">
        <v>856</v>
      </c>
      <c r="C464" s="53" t="s">
        <v>694</v>
      </c>
      <c r="D464" s="53"/>
      <c r="E464" s="87">
        <f>E465</f>
        <v>1230</v>
      </c>
    </row>
    <row r="465" spans="1:5" ht="30.75">
      <c r="A465" s="52" t="s">
        <v>587</v>
      </c>
      <c r="B465" s="53" t="s">
        <v>856</v>
      </c>
      <c r="C465" s="53" t="s">
        <v>694</v>
      </c>
      <c r="D465" s="53" t="s">
        <v>1086</v>
      </c>
      <c r="E465" s="87">
        <v>1230</v>
      </c>
    </row>
    <row r="466" spans="1:5" ht="15">
      <c r="A466" s="52" t="s">
        <v>25</v>
      </c>
      <c r="B466" s="53" t="s">
        <v>857</v>
      </c>
      <c r="C466" s="53"/>
      <c r="D466" s="53"/>
      <c r="E466" s="87">
        <f>E467</f>
        <v>705</v>
      </c>
    </row>
    <row r="467" spans="1:5" ht="30.75">
      <c r="A467" s="52" t="s">
        <v>840</v>
      </c>
      <c r="B467" s="53" t="s">
        <v>857</v>
      </c>
      <c r="C467" s="53" t="s">
        <v>683</v>
      </c>
      <c r="D467" s="53"/>
      <c r="E467" s="87">
        <f>E468</f>
        <v>705</v>
      </c>
    </row>
    <row r="468" spans="1:5" ht="30.75">
      <c r="A468" s="52" t="s">
        <v>695</v>
      </c>
      <c r="B468" s="53" t="s">
        <v>857</v>
      </c>
      <c r="C468" s="53" t="s">
        <v>696</v>
      </c>
      <c r="D468" s="53"/>
      <c r="E468" s="87">
        <f>E469</f>
        <v>705</v>
      </c>
    </row>
    <row r="469" spans="1:5" ht="15">
      <c r="A469" s="52" t="s">
        <v>1092</v>
      </c>
      <c r="B469" s="53" t="s">
        <v>857</v>
      </c>
      <c r="C469" s="53" t="s">
        <v>697</v>
      </c>
      <c r="D469" s="53"/>
      <c r="E469" s="87">
        <f>E470</f>
        <v>705</v>
      </c>
    </row>
    <row r="470" spans="1:5" ht="30.75">
      <c r="A470" s="52" t="s">
        <v>587</v>
      </c>
      <c r="B470" s="53" t="s">
        <v>857</v>
      </c>
      <c r="C470" s="53" t="s">
        <v>697</v>
      </c>
      <c r="D470" s="53" t="s">
        <v>1086</v>
      </c>
      <c r="E470" s="87">
        <v>705</v>
      </c>
    </row>
    <row r="471" spans="1:5" ht="30.75">
      <c r="A471" s="70" t="s">
        <v>599</v>
      </c>
      <c r="B471" s="57" t="s">
        <v>858</v>
      </c>
      <c r="C471" s="53"/>
      <c r="D471" s="53"/>
      <c r="E471" s="183">
        <f>E472+E477</f>
        <v>62689.098</v>
      </c>
    </row>
    <row r="472" spans="1:5" ht="30.75">
      <c r="A472" s="52" t="s">
        <v>600</v>
      </c>
      <c r="B472" s="53" t="s">
        <v>871</v>
      </c>
      <c r="C472" s="53"/>
      <c r="D472" s="53"/>
      <c r="E472" s="87">
        <f>E473</f>
        <v>51864.1</v>
      </c>
    </row>
    <row r="473" spans="1:5" ht="46.5">
      <c r="A473" s="52" t="s">
        <v>85</v>
      </c>
      <c r="B473" s="53" t="s">
        <v>871</v>
      </c>
      <c r="C473" s="53" t="s">
        <v>655</v>
      </c>
      <c r="D473" s="53"/>
      <c r="E473" s="87">
        <f>E474</f>
        <v>51864.1</v>
      </c>
    </row>
    <row r="474" spans="1:5" ht="62.25">
      <c r="A474" s="52" t="s">
        <v>657</v>
      </c>
      <c r="B474" s="53" t="s">
        <v>871</v>
      </c>
      <c r="C474" s="53" t="s">
        <v>660</v>
      </c>
      <c r="D474" s="53"/>
      <c r="E474" s="87">
        <f>E475</f>
        <v>51864.1</v>
      </c>
    </row>
    <row r="475" spans="1:5" ht="15">
      <c r="A475" s="52" t="s">
        <v>1140</v>
      </c>
      <c r="B475" s="53" t="s">
        <v>871</v>
      </c>
      <c r="C475" s="53" t="s">
        <v>1038</v>
      </c>
      <c r="D475" s="53"/>
      <c r="E475" s="87">
        <f>E476</f>
        <v>51864.1</v>
      </c>
    </row>
    <row r="476" spans="1:5" ht="15">
      <c r="A476" s="52" t="s">
        <v>550</v>
      </c>
      <c r="B476" s="53" t="s">
        <v>871</v>
      </c>
      <c r="C476" s="53" t="s">
        <v>1038</v>
      </c>
      <c r="D476" s="53" t="s">
        <v>1098</v>
      </c>
      <c r="E476" s="87">
        <v>51864.1</v>
      </c>
    </row>
    <row r="477" spans="1:5" ht="15">
      <c r="A477" s="52" t="s">
        <v>911</v>
      </c>
      <c r="B477" s="53" t="s">
        <v>376</v>
      </c>
      <c r="C477" s="53"/>
      <c r="D477" s="53"/>
      <c r="E477" s="87">
        <f>E478+E482+E497</f>
        <v>10824.998</v>
      </c>
    </row>
    <row r="478" spans="1:5" ht="30.75">
      <c r="A478" s="52" t="s">
        <v>840</v>
      </c>
      <c r="B478" s="53" t="s">
        <v>376</v>
      </c>
      <c r="C478" s="53" t="s">
        <v>683</v>
      </c>
      <c r="D478" s="53"/>
      <c r="E478" s="87">
        <f>E479</f>
        <v>1900</v>
      </c>
    </row>
    <row r="479" spans="1:5" ht="46.5">
      <c r="A479" s="52" t="s">
        <v>685</v>
      </c>
      <c r="B479" s="53" t="s">
        <v>376</v>
      </c>
      <c r="C479" s="53" t="s">
        <v>684</v>
      </c>
      <c r="D479" s="53"/>
      <c r="E479" s="87">
        <f>E480</f>
        <v>1900</v>
      </c>
    </row>
    <row r="480" spans="1:5" ht="15">
      <c r="A480" s="52" t="s">
        <v>910</v>
      </c>
      <c r="B480" s="53" t="s">
        <v>376</v>
      </c>
      <c r="C480" s="53" t="s">
        <v>377</v>
      </c>
      <c r="D480" s="53"/>
      <c r="E480" s="87">
        <f>E481</f>
        <v>1900</v>
      </c>
    </row>
    <row r="481" spans="1:5" ht="15">
      <c r="A481" s="52" t="s">
        <v>550</v>
      </c>
      <c r="B481" s="53" t="s">
        <v>376</v>
      </c>
      <c r="C481" s="53" t="s">
        <v>377</v>
      </c>
      <c r="D481" s="53" t="s">
        <v>1098</v>
      </c>
      <c r="E481" s="87">
        <v>1900</v>
      </c>
    </row>
    <row r="482" spans="1:5" ht="46.5">
      <c r="A482" s="52" t="s">
        <v>715</v>
      </c>
      <c r="B482" s="53" t="s">
        <v>376</v>
      </c>
      <c r="C482" s="53" t="s">
        <v>716</v>
      </c>
      <c r="D482" s="198"/>
      <c r="E482" s="87">
        <f>E483+E488+E491+E494</f>
        <v>8824.998</v>
      </c>
    </row>
    <row r="483" spans="1:5" ht="46.5">
      <c r="A483" s="52" t="s">
        <v>919</v>
      </c>
      <c r="B483" s="53" t="s">
        <v>376</v>
      </c>
      <c r="C483" s="53" t="s">
        <v>723</v>
      </c>
      <c r="D483" s="198"/>
      <c r="E483" s="87">
        <f>E486+E484</f>
        <v>7847.998</v>
      </c>
    </row>
    <row r="484" spans="1:5" ht="30.75">
      <c r="A484" s="52" t="s">
        <v>576</v>
      </c>
      <c r="B484" s="53" t="s">
        <v>376</v>
      </c>
      <c r="C484" s="53" t="s">
        <v>575</v>
      </c>
      <c r="D484" s="198"/>
      <c r="E484" s="87">
        <f>E485</f>
        <v>4122.998</v>
      </c>
    </row>
    <row r="485" spans="1:5" ht="15">
      <c r="A485" s="52" t="s">
        <v>550</v>
      </c>
      <c r="B485" s="53" t="s">
        <v>376</v>
      </c>
      <c r="C485" s="53" t="s">
        <v>575</v>
      </c>
      <c r="D485" s="198" t="s">
        <v>1098</v>
      </c>
      <c r="E485" s="87">
        <v>4122.998</v>
      </c>
    </row>
    <row r="486" spans="1:5" ht="15">
      <c r="A486" s="52" t="s">
        <v>910</v>
      </c>
      <c r="B486" s="53" t="s">
        <v>376</v>
      </c>
      <c r="C486" s="53" t="s">
        <v>378</v>
      </c>
      <c r="D486" s="198"/>
      <c r="E486" s="87">
        <f>E487</f>
        <v>3725</v>
      </c>
    </row>
    <row r="487" spans="1:5" ht="15">
      <c r="A487" s="52" t="s">
        <v>550</v>
      </c>
      <c r="B487" s="53" t="s">
        <v>376</v>
      </c>
      <c r="C487" s="53" t="s">
        <v>378</v>
      </c>
      <c r="D487" s="198" t="s">
        <v>1098</v>
      </c>
      <c r="E487" s="87">
        <v>3725</v>
      </c>
    </row>
    <row r="488" spans="1:5" ht="30.75">
      <c r="A488" s="52" t="s">
        <v>727</v>
      </c>
      <c r="B488" s="53" t="s">
        <v>376</v>
      </c>
      <c r="C488" s="53" t="s">
        <v>728</v>
      </c>
      <c r="D488" s="198"/>
      <c r="E488" s="87">
        <f>E489</f>
        <v>558</v>
      </c>
    </row>
    <row r="489" spans="1:5" ht="15">
      <c r="A489" s="52" t="s">
        <v>910</v>
      </c>
      <c r="B489" s="53" t="s">
        <v>376</v>
      </c>
      <c r="C489" s="53" t="s">
        <v>379</v>
      </c>
      <c r="D489" s="198"/>
      <c r="E489" s="87">
        <f>E490</f>
        <v>558</v>
      </c>
    </row>
    <row r="490" spans="1:5" ht="15">
      <c r="A490" s="52" t="s">
        <v>550</v>
      </c>
      <c r="B490" s="53" t="s">
        <v>376</v>
      </c>
      <c r="C490" s="53" t="s">
        <v>379</v>
      </c>
      <c r="D490" s="198" t="s">
        <v>1098</v>
      </c>
      <c r="E490" s="87">
        <v>558</v>
      </c>
    </row>
    <row r="491" spans="1:5" ht="30.75">
      <c r="A491" s="52" t="s">
        <v>756</v>
      </c>
      <c r="B491" s="53" t="s">
        <v>376</v>
      </c>
      <c r="C491" s="53" t="s">
        <v>757</v>
      </c>
      <c r="D491" s="198"/>
      <c r="E491" s="87">
        <f>E492</f>
        <v>272</v>
      </c>
    </row>
    <row r="492" spans="1:5" ht="15">
      <c r="A492" s="52" t="s">
        <v>910</v>
      </c>
      <c r="B492" s="53" t="s">
        <v>376</v>
      </c>
      <c r="C492" s="53" t="s">
        <v>380</v>
      </c>
      <c r="D492" s="198"/>
      <c r="E492" s="87">
        <f>E493</f>
        <v>272</v>
      </c>
    </row>
    <row r="493" spans="1:5" ht="15">
      <c r="A493" s="52" t="s">
        <v>550</v>
      </c>
      <c r="B493" s="53" t="s">
        <v>376</v>
      </c>
      <c r="C493" s="53" t="s">
        <v>380</v>
      </c>
      <c r="D493" s="198" t="s">
        <v>1098</v>
      </c>
      <c r="E493" s="87">
        <v>272</v>
      </c>
    </row>
    <row r="494" spans="1:5" ht="30.75">
      <c r="A494" s="52" t="s">
        <v>758</v>
      </c>
      <c r="B494" s="53" t="s">
        <v>376</v>
      </c>
      <c r="C494" s="53" t="s">
        <v>762</v>
      </c>
      <c r="D494" s="53"/>
      <c r="E494" s="87">
        <f>E495</f>
        <v>147</v>
      </c>
    </row>
    <row r="495" spans="1:5" ht="15">
      <c r="A495" s="52" t="s">
        <v>910</v>
      </c>
      <c r="B495" s="53" t="s">
        <v>376</v>
      </c>
      <c r="C495" s="53" t="s">
        <v>1182</v>
      </c>
      <c r="D495" s="53"/>
      <c r="E495" s="87">
        <f>E496</f>
        <v>147</v>
      </c>
    </row>
    <row r="496" spans="1:5" ht="15">
      <c r="A496" s="52" t="s">
        <v>550</v>
      </c>
      <c r="B496" s="53" t="s">
        <v>376</v>
      </c>
      <c r="C496" s="53" t="s">
        <v>1182</v>
      </c>
      <c r="D496" s="53" t="s">
        <v>1098</v>
      </c>
      <c r="E496" s="87">
        <v>147</v>
      </c>
    </row>
    <row r="497" spans="1:5" ht="30.75">
      <c r="A497" s="52" t="s">
        <v>841</v>
      </c>
      <c r="B497" s="53" t="s">
        <v>376</v>
      </c>
      <c r="C497" s="53" t="s">
        <v>733</v>
      </c>
      <c r="D497" s="198"/>
      <c r="E497" s="87">
        <f>E498</f>
        <v>100</v>
      </c>
    </row>
    <row r="498" spans="1:5" ht="30.75">
      <c r="A498" s="52" t="s">
        <v>734</v>
      </c>
      <c r="B498" s="53" t="s">
        <v>376</v>
      </c>
      <c r="C498" s="53" t="s">
        <v>735</v>
      </c>
      <c r="D498" s="198"/>
      <c r="E498" s="87">
        <f>E499</f>
        <v>100</v>
      </c>
    </row>
    <row r="499" spans="1:5" ht="15">
      <c r="A499" s="52" t="s">
        <v>910</v>
      </c>
      <c r="B499" s="53" t="s">
        <v>376</v>
      </c>
      <c r="C499" s="53" t="s">
        <v>381</v>
      </c>
      <c r="D499" s="198"/>
      <c r="E499" s="87">
        <f>E500</f>
        <v>100</v>
      </c>
    </row>
    <row r="500" spans="1:5" ht="15">
      <c r="A500" s="52" t="s">
        <v>550</v>
      </c>
      <c r="B500" s="53" t="s">
        <v>376</v>
      </c>
      <c r="C500" s="53" t="s">
        <v>381</v>
      </c>
      <c r="D500" s="198" t="s">
        <v>1098</v>
      </c>
      <c r="E500" s="87">
        <v>100</v>
      </c>
    </row>
    <row r="501" spans="1:5" ht="15">
      <c r="A501" s="70" t="s">
        <v>28</v>
      </c>
      <c r="B501" s="73"/>
      <c r="C501" s="57"/>
      <c r="D501" s="73"/>
      <c r="E501" s="183">
        <f>E471+E460+E440+E375+E339+E221+E175+E106+E89+E83+E12</f>
        <v>1457442.4230000002</v>
      </c>
    </row>
    <row r="502" ht="15">
      <c r="E502" s="91"/>
    </row>
    <row r="503" spans="1:6" s="83" customFormat="1" ht="15">
      <c r="A503" s="240" t="s">
        <v>1287</v>
      </c>
      <c r="B503" s="240"/>
      <c r="C503" s="240"/>
      <c r="D503" s="240"/>
      <c r="E503" s="240"/>
      <c r="F503" s="240"/>
    </row>
    <row r="504" ht="15">
      <c r="E504" s="91"/>
    </row>
    <row r="505" ht="15">
      <c r="E505" s="91"/>
    </row>
    <row r="506" ht="15">
      <c r="E506" s="91"/>
    </row>
    <row r="507" ht="15">
      <c r="E507" s="91"/>
    </row>
    <row r="508" ht="15">
      <c r="E508" s="91"/>
    </row>
    <row r="509" ht="15">
      <c r="E509" s="91"/>
    </row>
    <row r="510" ht="15">
      <c r="E510" s="91"/>
    </row>
    <row r="511" ht="15">
      <c r="E511" s="91"/>
    </row>
    <row r="512" ht="15">
      <c r="E512" s="91"/>
    </row>
    <row r="513" ht="15">
      <c r="E513" s="91"/>
    </row>
    <row r="514" ht="15">
      <c r="E514" s="91"/>
    </row>
    <row r="515" ht="15">
      <c r="E515" s="91"/>
    </row>
    <row r="516" ht="15">
      <c r="E516" s="91"/>
    </row>
    <row r="517" ht="15">
      <c r="E517" s="91"/>
    </row>
    <row r="518" ht="15">
      <c r="E518" s="91"/>
    </row>
    <row r="519" ht="15">
      <c r="E519" s="91"/>
    </row>
    <row r="520" ht="15">
      <c r="E520" s="91"/>
    </row>
    <row r="521" ht="15">
      <c r="E521" s="91"/>
    </row>
    <row r="522" ht="15">
      <c r="E522" s="91"/>
    </row>
    <row r="523" ht="15">
      <c r="E523" s="91"/>
    </row>
    <row r="524" ht="15">
      <c r="E524" s="91"/>
    </row>
    <row r="525" ht="15">
      <c r="E525" s="91"/>
    </row>
    <row r="526" ht="15">
      <c r="E526" s="91"/>
    </row>
    <row r="527" ht="15">
      <c r="E527" s="91"/>
    </row>
    <row r="528" ht="15">
      <c r="E528" s="91"/>
    </row>
    <row r="529" ht="15">
      <c r="E529" s="91"/>
    </row>
    <row r="530" ht="15">
      <c r="E530" s="91"/>
    </row>
    <row r="531" ht="15">
      <c r="E531" s="91"/>
    </row>
    <row r="532" ht="15">
      <c r="E532" s="91"/>
    </row>
    <row r="533" ht="15">
      <c r="E533" s="91"/>
    </row>
    <row r="534" ht="15">
      <c r="E534" s="91"/>
    </row>
    <row r="535" ht="15">
      <c r="E535" s="91"/>
    </row>
    <row r="536" ht="15">
      <c r="E536" s="91"/>
    </row>
    <row r="537" ht="15">
      <c r="E537" s="91"/>
    </row>
    <row r="538" ht="15">
      <c r="E538" s="91"/>
    </row>
    <row r="539" ht="15">
      <c r="E539" s="91"/>
    </row>
    <row r="540" ht="15">
      <c r="E540" s="91"/>
    </row>
    <row r="541" ht="15">
      <c r="E541" s="91"/>
    </row>
    <row r="542" ht="15">
      <c r="E542" s="91"/>
    </row>
    <row r="543" ht="15">
      <c r="E543" s="91"/>
    </row>
    <row r="544" ht="15">
      <c r="E544" s="91"/>
    </row>
    <row r="545" ht="15">
      <c r="E545" s="91"/>
    </row>
    <row r="546" ht="15">
      <c r="E546" s="91"/>
    </row>
    <row r="547" ht="15">
      <c r="E547" s="91"/>
    </row>
    <row r="548" ht="15">
      <c r="E548" s="91"/>
    </row>
    <row r="549" ht="15">
      <c r="E549" s="91"/>
    </row>
    <row r="550" ht="15">
      <c r="E550" s="91"/>
    </row>
    <row r="551" ht="15">
      <c r="E551" s="91"/>
    </row>
    <row r="552" ht="15">
      <c r="E552" s="91"/>
    </row>
    <row r="553" ht="15">
      <c r="E553" s="91"/>
    </row>
    <row r="554" ht="15">
      <c r="E554" s="91"/>
    </row>
    <row r="555" ht="15">
      <c r="E555" s="91"/>
    </row>
    <row r="556" ht="15">
      <c r="E556" s="91"/>
    </row>
    <row r="557" ht="15">
      <c r="E557" s="91"/>
    </row>
    <row r="558" ht="15">
      <c r="E558" s="91"/>
    </row>
    <row r="559" ht="15">
      <c r="E559" s="91"/>
    </row>
    <row r="560" ht="15">
      <c r="E560" s="91"/>
    </row>
    <row r="561" ht="15">
      <c r="E561" s="91"/>
    </row>
    <row r="562" ht="15">
      <c r="E562" s="91"/>
    </row>
    <row r="563" ht="15">
      <c r="E563" s="91"/>
    </row>
    <row r="564" ht="15">
      <c r="E564" s="91"/>
    </row>
    <row r="565" ht="15">
      <c r="E565" s="91"/>
    </row>
    <row r="566" ht="15">
      <c r="E566" s="91"/>
    </row>
    <row r="567" ht="15">
      <c r="E567" s="91"/>
    </row>
    <row r="568" ht="15">
      <c r="E568" s="91"/>
    </row>
    <row r="569" ht="15">
      <c r="E569" s="91"/>
    </row>
    <row r="570" ht="15">
      <c r="E570" s="91"/>
    </row>
    <row r="571" ht="15">
      <c r="E571" s="91"/>
    </row>
    <row r="572" ht="15">
      <c r="E572" s="91"/>
    </row>
    <row r="573" ht="15">
      <c r="E573" s="91"/>
    </row>
    <row r="574" ht="15">
      <c r="E574" s="91"/>
    </row>
    <row r="575" ht="15">
      <c r="E575" s="91"/>
    </row>
    <row r="576" ht="15">
      <c r="E576" s="91"/>
    </row>
    <row r="577" ht="15">
      <c r="E577" s="91"/>
    </row>
    <row r="578" ht="15">
      <c r="E578" s="91"/>
    </row>
    <row r="579" ht="15">
      <c r="E579" s="91"/>
    </row>
    <row r="580" ht="15">
      <c r="E580" s="91"/>
    </row>
    <row r="581" ht="15">
      <c r="E581" s="91"/>
    </row>
    <row r="582" ht="15">
      <c r="E582" s="91"/>
    </row>
    <row r="583" ht="15">
      <c r="E583" s="91"/>
    </row>
    <row r="584" ht="15">
      <c r="E584" s="91"/>
    </row>
    <row r="585" ht="15">
      <c r="E585" s="91"/>
    </row>
    <row r="586" ht="15">
      <c r="E586" s="91"/>
    </row>
    <row r="587" ht="15">
      <c r="E587" s="91"/>
    </row>
    <row r="588" ht="15">
      <c r="E588" s="91"/>
    </row>
    <row r="589" ht="15">
      <c r="E589" s="91"/>
    </row>
    <row r="590" ht="15">
      <c r="E590" s="91"/>
    </row>
    <row r="591" ht="15">
      <c r="E591" s="91"/>
    </row>
    <row r="592" ht="15">
      <c r="E592" s="91"/>
    </row>
    <row r="593" ht="15">
      <c r="E593" s="91"/>
    </row>
    <row r="594" ht="15">
      <c r="E594" s="91"/>
    </row>
    <row r="595" ht="15">
      <c r="E595" s="91"/>
    </row>
    <row r="596" ht="15">
      <c r="E596" s="91"/>
    </row>
    <row r="597" ht="15">
      <c r="E597" s="91"/>
    </row>
    <row r="598" ht="15">
      <c r="E598" s="91"/>
    </row>
    <row r="599" ht="15">
      <c r="E599" s="91"/>
    </row>
    <row r="600" ht="15">
      <c r="E600" s="91"/>
    </row>
    <row r="601" ht="15">
      <c r="E601" s="91"/>
    </row>
    <row r="602" ht="15">
      <c r="E602" s="91"/>
    </row>
    <row r="603" ht="15">
      <c r="E603" s="91"/>
    </row>
    <row r="604" ht="15">
      <c r="E604" s="91"/>
    </row>
    <row r="605" ht="15">
      <c r="E605" s="91"/>
    </row>
    <row r="606" ht="15">
      <c r="E606" s="91"/>
    </row>
    <row r="607" ht="15">
      <c r="E607" s="91"/>
    </row>
    <row r="608" ht="15">
      <c r="E608" s="91"/>
    </row>
    <row r="609" ht="15">
      <c r="E609" s="91"/>
    </row>
    <row r="610" ht="15">
      <c r="E610" s="91"/>
    </row>
    <row r="611" ht="15">
      <c r="E611" s="91"/>
    </row>
    <row r="612" ht="15">
      <c r="E612" s="91"/>
    </row>
    <row r="613" ht="15">
      <c r="E613" s="91"/>
    </row>
    <row r="614" ht="15">
      <c r="E614" s="91"/>
    </row>
    <row r="615" ht="15">
      <c r="E615" s="91"/>
    </row>
    <row r="616" ht="15">
      <c r="E616" s="91"/>
    </row>
    <row r="617" ht="15">
      <c r="E617" s="91"/>
    </row>
    <row r="618" ht="15">
      <c r="E618" s="91"/>
    </row>
    <row r="619" ht="15">
      <c r="E619" s="91"/>
    </row>
    <row r="620" ht="15">
      <c r="E620" s="91"/>
    </row>
    <row r="621" ht="15">
      <c r="E621" s="91"/>
    </row>
    <row r="622" ht="15">
      <c r="E622" s="91"/>
    </row>
    <row r="623" ht="15">
      <c r="E623" s="91"/>
    </row>
    <row r="624" ht="15">
      <c r="E624" s="91"/>
    </row>
    <row r="625" ht="15">
      <c r="E625" s="91"/>
    </row>
    <row r="626" ht="15">
      <c r="E626" s="91"/>
    </row>
  </sheetData>
  <sheetProtection/>
  <mergeCells count="9">
    <mergeCell ref="A503:F503"/>
    <mergeCell ref="D9:E9"/>
    <mergeCell ref="A8:E8"/>
    <mergeCell ref="B1:E1"/>
    <mergeCell ref="B2:E2"/>
    <mergeCell ref="B3:E3"/>
    <mergeCell ref="B4:E4"/>
    <mergeCell ref="B5:E5"/>
    <mergeCell ref="B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6"/>
  <sheetViews>
    <sheetView zoomScalePageLayoutView="0" workbookViewId="0" topLeftCell="A347">
      <selection activeCell="A362" sqref="A362"/>
    </sheetView>
  </sheetViews>
  <sheetFormatPr defaultColWidth="9.125" defaultRowHeight="12.75"/>
  <cols>
    <col min="1" max="1" width="74.375" style="13" customWidth="1"/>
    <col min="2" max="2" width="5.50390625" style="13" customWidth="1"/>
    <col min="3" max="3" width="14.375" style="13" customWidth="1"/>
    <col min="4" max="4" width="4.625" style="23" customWidth="1"/>
    <col min="5" max="5" width="14.625" style="84" customWidth="1"/>
    <col min="6" max="6" width="12.625" style="84" customWidth="1"/>
    <col min="7" max="7" width="11.125" style="13" customWidth="1"/>
    <col min="8" max="16384" width="9.125" style="13" customWidth="1"/>
  </cols>
  <sheetData>
    <row r="1" spans="1:6" ht="15">
      <c r="A1" s="284" t="s">
        <v>771</v>
      </c>
      <c r="B1" s="284"/>
      <c r="C1" s="284"/>
      <c r="D1" s="284"/>
      <c r="E1" s="284"/>
      <c r="F1" s="284"/>
    </row>
    <row r="2" spans="1:6" ht="15">
      <c r="A2" s="284" t="s">
        <v>770</v>
      </c>
      <c r="B2" s="284"/>
      <c r="C2" s="284"/>
      <c r="D2" s="284"/>
      <c r="E2" s="284"/>
      <c r="F2" s="284"/>
    </row>
    <row r="3" spans="1:6" ht="15">
      <c r="A3" s="284" t="s">
        <v>772</v>
      </c>
      <c r="B3" s="284"/>
      <c r="C3" s="284"/>
      <c r="D3" s="284"/>
      <c r="E3" s="284"/>
      <c r="F3" s="284"/>
    </row>
    <row r="4" spans="1:6" ht="15">
      <c r="A4" s="284" t="s">
        <v>768</v>
      </c>
      <c r="B4" s="284"/>
      <c r="C4" s="284"/>
      <c r="D4" s="284"/>
      <c r="E4" s="284"/>
      <c r="F4" s="284"/>
    </row>
    <row r="5" spans="1:6" ht="15">
      <c r="A5" s="284" t="s">
        <v>458</v>
      </c>
      <c r="B5" s="284"/>
      <c r="C5" s="284"/>
      <c r="D5" s="284"/>
      <c r="E5" s="284"/>
      <c r="F5" s="284"/>
    </row>
    <row r="6" spans="1:6" ht="15">
      <c r="A6" s="189"/>
      <c r="B6" s="189"/>
      <c r="C6" s="284" t="s">
        <v>1255</v>
      </c>
      <c r="D6" s="287"/>
      <c r="E6" s="287"/>
      <c r="F6" s="287"/>
    </row>
    <row r="7" spans="1:6" ht="15">
      <c r="A7" s="285"/>
      <c r="B7" s="285"/>
      <c r="C7" s="285"/>
      <c r="D7" s="285"/>
      <c r="E7" s="285"/>
      <c r="F7" s="285"/>
    </row>
    <row r="8" spans="1:6" ht="72.75" customHeight="1">
      <c r="A8" s="285" t="s">
        <v>1144</v>
      </c>
      <c r="B8" s="285"/>
      <c r="C8" s="285"/>
      <c r="D8" s="285"/>
      <c r="E8" s="285"/>
      <c r="F8" s="285"/>
    </row>
    <row r="9" spans="4:6" ht="15">
      <c r="D9" s="286" t="s">
        <v>769</v>
      </c>
      <c r="E9" s="286"/>
      <c r="F9" s="286"/>
    </row>
    <row r="10" spans="1:6" s="45" customFormat="1" ht="30.75">
      <c r="A10" s="43" t="s">
        <v>29</v>
      </c>
      <c r="B10" s="43" t="s">
        <v>222</v>
      </c>
      <c r="C10" s="43" t="s">
        <v>223</v>
      </c>
      <c r="D10" s="43" t="s">
        <v>224</v>
      </c>
      <c r="E10" s="44">
        <v>2017</v>
      </c>
      <c r="F10" s="44">
        <v>2018</v>
      </c>
    </row>
    <row r="11" spans="1:6" s="45" customFormat="1" ht="15">
      <c r="A11" s="43">
        <v>1</v>
      </c>
      <c r="B11" s="46">
        <v>2</v>
      </c>
      <c r="C11" s="47">
        <v>3</v>
      </c>
      <c r="D11" s="47">
        <v>4</v>
      </c>
      <c r="E11" s="48">
        <v>5</v>
      </c>
      <c r="F11" s="44">
        <v>6</v>
      </c>
    </row>
    <row r="12" spans="1:6" s="56" customFormat="1" ht="15">
      <c r="A12" s="70" t="s">
        <v>225</v>
      </c>
      <c r="B12" s="57" t="s">
        <v>17</v>
      </c>
      <c r="C12" s="57"/>
      <c r="D12" s="57"/>
      <c r="E12" s="183">
        <f>E13+E20+E46+E51+E41</f>
        <v>77630.4</v>
      </c>
      <c r="F12" s="183">
        <f>F13+F20+F46+F51+F41</f>
        <v>77756.4</v>
      </c>
    </row>
    <row r="13" spans="1:6" s="56" customFormat="1" ht="46.5">
      <c r="A13" s="52" t="s">
        <v>585</v>
      </c>
      <c r="B13" s="53" t="s">
        <v>251</v>
      </c>
      <c r="C13" s="57"/>
      <c r="D13" s="57"/>
      <c r="E13" s="87">
        <f>E16</f>
        <v>2961</v>
      </c>
      <c r="F13" s="87">
        <f>F16</f>
        <v>2961</v>
      </c>
    </row>
    <row r="14" spans="1:7" s="56" customFormat="1" ht="30.75">
      <c r="A14" s="52" t="s">
        <v>842</v>
      </c>
      <c r="B14" s="53" t="s">
        <v>251</v>
      </c>
      <c r="C14" s="53" t="s">
        <v>698</v>
      </c>
      <c r="D14" s="57"/>
      <c r="E14" s="87">
        <f>E15</f>
        <v>2961</v>
      </c>
      <c r="F14" s="87">
        <f>F15</f>
        <v>2961</v>
      </c>
      <c r="G14" s="58"/>
    </row>
    <row r="15" spans="1:7" s="56" customFormat="1" ht="30.75">
      <c r="A15" s="52" t="s">
        <v>699</v>
      </c>
      <c r="B15" s="53" t="s">
        <v>251</v>
      </c>
      <c r="C15" s="53" t="s">
        <v>700</v>
      </c>
      <c r="D15" s="57"/>
      <c r="E15" s="87">
        <f>E16</f>
        <v>2961</v>
      </c>
      <c r="F15" s="87">
        <f>F16</f>
        <v>2961</v>
      </c>
      <c r="G15" s="58"/>
    </row>
    <row r="16" spans="1:6" s="56" customFormat="1" ht="15">
      <c r="A16" s="52" t="s">
        <v>586</v>
      </c>
      <c r="B16" s="53" t="s">
        <v>251</v>
      </c>
      <c r="C16" s="53" t="s">
        <v>701</v>
      </c>
      <c r="D16" s="53"/>
      <c r="E16" s="87">
        <f>E17+E18+E19</f>
        <v>2961</v>
      </c>
      <c r="F16" s="87">
        <f>F17+F18+F19</f>
        <v>2961</v>
      </c>
    </row>
    <row r="17" spans="1:6" s="56" customFormat="1" ht="62.25">
      <c r="A17" s="52" t="s">
        <v>1084</v>
      </c>
      <c r="B17" s="53" t="s">
        <v>251</v>
      </c>
      <c r="C17" s="53" t="s">
        <v>701</v>
      </c>
      <c r="D17" s="53" t="s">
        <v>1085</v>
      </c>
      <c r="E17" s="87">
        <v>2265</v>
      </c>
      <c r="F17" s="87">
        <v>2265</v>
      </c>
    </row>
    <row r="18" spans="1:6" s="56" customFormat="1" ht="30.75">
      <c r="A18" s="52" t="s">
        <v>587</v>
      </c>
      <c r="B18" s="53" t="s">
        <v>251</v>
      </c>
      <c r="C18" s="53" t="s">
        <v>701</v>
      </c>
      <c r="D18" s="53" t="s">
        <v>1086</v>
      </c>
      <c r="E18" s="87">
        <v>685</v>
      </c>
      <c r="F18" s="87">
        <v>685</v>
      </c>
    </row>
    <row r="19" spans="1:6" s="56" customFormat="1" ht="15">
      <c r="A19" s="52" t="s">
        <v>1087</v>
      </c>
      <c r="B19" s="53" t="s">
        <v>251</v>
      </c>
      <c r="C19" s="53" t="s">
        <v>701</v>
      </c>
      <c r="D19" s="53" t="s">
        <v>1088</v>
      </c>
      <c r="E19" s="87">
        <v>11</v>
      </c>
      <c r="F19" s="87">
        <v>11</v>
      </c>
    </row>
    <row r="20" spans="1:6" s="55" customFormat="1" ht="46.5">
      <c r="A20" s="52" t="s">
        <v>132</v>
      </c>
      <c r="B20" s="53" t="s">
        <v>226</v>
      </c>
      <c r="C20" s="53"/>
      <c r="D20" s="53"/>
      <c r="E20" s="87">
        <f>E21+E27+E33</f>
        <v>62772</v>
      </c>
      <c r="F20" s="87">
        <f>F21+F27+F33</f>
        <v>62891</v>
      </c>
    </row>
    <row r="21" spans="1:6" s="55" customFormat="1" ht="46.5">
      <c r="A21" s="52" t="s">
        <v>85</v>
      </c>
      <c r="B21" s="53" t="s">
        <v>226</v>
      </c>
      <c r="C21" s="53" t="s">
        <v>655</v>
      </c>
      <c r="D21" s="53"/>
      <c r="E21" s="87">
        <f>E22</f>
        <v>11288</v>
      </c>
      <c r="F21" s="87">
        <f>F22</f>
        <v>11300</v>
      </c>
    </row>
    <row r="22" spans="1:6" s="55" customFormat="1" ht="62.25">
      <c r="A22" s="52" t="s">
        <v>656</v>
      </c>
      <c r="B22" s="53" t="s">
        <v>226</v>
      </c>
      <c r="C22" s="53" t="s">
        <v>658</v>
      </c>
      <c r="D22" s="53"/>
      <c r="E22" s="87">
        <f>E23</f>
        <v>11288</v>
      </c>
      <c r="F22" s="87">
        <f>F23</f>
        <v>11300</v>
      </c>
    </row>
    <row r="23" spans="1:6" s="55" customFormat="1" ht="15">
      <c r="A23" s="52" t="s">
        <v>586</v>
      </c>
      <c r="B23" s="53" t="s">
        <v>226</v>
      </c>
      <c r="C23" s="53" t="s">
        <v>1037</v>
      </c>
      <c r="D23" s="53"/>
      <c r="E23" s="87">
        <f>E24+E25+E26</f>
        <v>11288</v>
      </c>
      <c r="F23" s="87">
        <f>F24+F25+F26</f>
        <v>11300</v>
      </c>
    </row>
    <row r="24" spans="1:6" s="55" customFormat="1" ht="62.25">
      <c r="A24" s="52" t="s">
        <v>1084</v>
      </c>
      <c r="B24" s="53" t="s">
        <v>226</v>
      </c>
      <c r="C24" s="53" t="s">
        <v>1037</v>
      </c>
      <c r="D24" s="53" t="s">
        <v>1085</v>
      </c>
      <c r="E24" s="87">
        <v>9846</v>
      </c>
      <c r="F24" s="87">
        <v>9846</v>
      </c>
    </row>
    <row r="25" spans="1:6" s="55" customFormat="1" ht="30.75">
      <c r="A25" s="52" t="s">
        <v>587</v>
      </c>
      <c r="B25" s="53" t="s">
        <v>226</v>
      </c>
      <c r="C25" s="53" t="s">
        <v>1037</v>
      </c>
      <c r="D25" s="53" t="s">
        <v>1086</v>
      </c>
      <c r="E25" s="87">
        <v>1437</v>
      </c>
      <c r="F25" s="87">
        <v>1449</v>
      </c>
    </row>
    <row r="26" spans="1:6" s="55" customFormat="1" ht="15">
      <c r="A26" s="52" t="s">
        <v>1087</v>
      </c>
      <c r="B26" s="53" t="s">
        <v>226</v>
      </c>
      <c r="C26" s="53" t="s">
        <v>1037</v>
      </c>
      <c r="D26" s="53" t="s">
        <v>1088</v>
      </c>
      <c r="E26" s="87">
        <v>5</v>
      </c>
      <c r="F26" s="87">
        <v>5</v>
      </c>
    </row>
    <row r="27" spans="1:6" s="55" customFormat="1" ht="62.25">
      <c r="A27" s="52" t="s">
        <v>839</v>
      </c>
      <c r="B27" s="53" t="s">
        <v>226</v>
      </c>
      <c r="C27" s="53" t="s">
        <v>680</v>
      </c>
      <c r="D27" s="53"/>
      <c r="E27" s="87">
        <f>E28</f>
        <v>8099</v>
      </c>
      <c r="F27" s="87">
        <f>F28</f>
        <v>8122</v>
      </c>
    </row>
    <row r="28" spans="1:6" s="55" customFormat="1" ht="62.25">
      <c r="A28" s="52" t="s">
        <v>916</v>
      </c>
      <c r="B28" s="53" t="s">
        <v>226</v>
      </c>
      <c r="C28" s="53" t="s">
        <v>681</v>
      </c>
      <c r="D28" s="53"/>
      <c r="E28" s="87">
        <f>E29</f>
        <v>8099</v>
      </c>
      <c r="F28" s="87">
        <f>F29</f>
        <v>8122</v>
      </c>
    </row>
    <row r="29" spans="1:6" s="55" customFormat="1" ht="15">
      <c r="A29" s="52" t="s">
        <v>586</v>
      </c>
      <c r="B29" s="53" t="s">
        <v>226</v>
      </c>
      <c r="C29" s="53" t="s">
        <v>682</v>
      </c>
      <c r="D29" s="53"/>
      <c r="E29" s="87">
        <f>E30+E31+E32</f>
        <v>8099</v>
      </c>
      <c r="F29" s="87">
        <f>F30+F31+F32</f>
        <v>8122</v>
      </c>
    </row>
    <row r="30" spans="1:6" s="55" customFormat="1" ht="62.25">
      <c r="A30" s="52" t="s">
        <v>1084</v>
      </c>
      <c r="B30" s="53" t="s">
        <v>226</v>
      </c>
      <c r="C30" s="53" t="s">
        <v>682</v>
      </c>
      <c r="D30" s="53" t="s">
        <v>1085</v>
      </c>
      <c r="E30" s="87">
        <v>6184</v>
      </c>
      <c r="F30" s="87">
        <v>6184</v>
      </c>
    </row>
    <row r="31" spans="1:6" s="55" customFormat="1" ht="30.75">
      <c r="A31" s="52" t="s">
        <v>587</v>
      </c>
      <c r="B31" s="53" t="s">
        <v>226</v>
      </c>
      <c r="C31" s="53" t="s">
        <v>682</v>
      </c>
      <c r="D31" s="53" t="s">
        <v>1086</v>
      </c>
      <c r="E31" s="87">
        <v>1832</v>
      </c>
      <c r="F31" s="87">
        <v>1856</v>
      </c>
    </row>
    <row r="32" spans="1:6" s="55" customFormat="1" ht="15">
      <c r="A32" s="52" t="s">
        <v>1087</v>
      </c>
      <c r="B32" s="53" t="s">
        <v>226</v>
      </c>
      <c r="C32" s="53" t="s">
        <v>682</v>
      </c>
      <c r="D32" s="53" t="s">
        <v>1088</v>
      </c>
      <c r="E32" s="87">
        <v>83</v>
      </c>
      <c r="F32" s="87">
        <v>82</v>
      </c>
    </row>
    <row r="33" spans="1:6" s="55" customFormat="1" ht="30.75">
      <c r="A33" s="52" t="s">
        <v>842</v>
      </c>
      <c r="B33" s="53" t="s">
        <v>226</v>
      </c>
      <c r="C33" s="53" t="s">
        <v>698</v>
      </c>
      <c r="D33" s="53"/>
      <c r="E33" s="87">
        <f>E34</f>
        <v>43385</v>
      </c>
      <c r="F33" s="87">
        <f>F34</f>
        <v>43469</v>
      </c>
    </row>
    <row r="34" spans="1:6" s="55" customFormat="1" ht="46.5">
      <c r="A34" s="52" t="s">
        <v>702</v>
      </c>
      <c r="B34" s="53" t="s">
        <v>226</v>
      </c>
      <c r="C34" s="53" t="s">
        <v>703</v>
      </c>
      <c r="D34" s="53"/>
      <c r="E34" s="87">
        <f>E35+E39</f>
        <v>43385</v>
      </c>
      <c r="F34" s="87">
        <f>F35+F39</f>
        <v>43469</v>
      </c>
    </row>
    <row r="35" spans="1:6" s="55" customFormat="1" ht="15">
      <c r="A35" s="52" t="s">
        <v>586</v>
      </c>
      <c r="B35" s="53" t="s">
        <v>226</v>
      </c>
      <c r="C35" s="53" t="s">
        <v>704</v>
      </c>
      <c r="D35" s="53"/>
      <c r="E35" s="87">
        <f>E36+E37+E38</f>
        <v>41492</v>
      </c>
      <c r="F35" s="87">
        <f>F36+F37+F38</f>
        <v>41576</v>
      </c>
    </row>
    <row r="36" spans="1:6" s="55" customFormat="1" ht="62.25">
      <c r="A36" s="52" t="s">
        <v>1084</v>
      </c>
      <c r="B36" s="53" t="s">
        <v>226</v>
      </c>
      <c r="C36" s="53" t="s">
        <v>704</v>
      </c>
      <c r="D36" s="53" t="s">
        <v>1085</v>
      </c>
      <c r="E36" s="87">
        <v>30701</v>
      </c>
      <c r="F36" s="87">
        <v>30701</v>
      </c>
    </row>
    <row r="37" spans="1:6" s="55" customFormat="1" ht="30.75">
      <c r="A37" s="52" t="s">
        <v>587</v>
      </c>
      <c r="B37" s="53" t="s">
        <v>226</v>
      </c>
      <c r="C37" s="53" t="s">
        <v>704</v>
      </c>
      <c r="D37" s="53" t="s">
        <v>1086</v>
      </c>
      <c r="E37" s="87">
        <v>10591</v>
      </c>
      <c r="F37" s="87">
        <v>10675</v>
      </c>
    </row>
    <row r="38" spans="1:6" s="55" customFormat="1" ht="15">
      <c r="A38" s="52" t="s">
        <v>1087</v>
      </c>
      <c r="B38" s="53" t="s">
        <v>226</v>
      </c>
      <c r="C38" s="53" t="s">
        <v>704</v>
      </c>
      <c r="D38" s="53" t="s">
        <v>1088</v>
      </c>
      <c r="E38" s="87">
        <f>200</f>
        <v>200</v>
      </c>
      <c r="F38" s="87">
        <v>200</v>
      </c>
    </row>
    <row r="39" spans="1:6" s="55" customFormat="1" ht="30.75">
      <c r="A39" s="52" t="s">
        <v>252</v>
      </c>
      <c r="B39" s="53" t="s">
        <v>226</v>
      </c>
      <c r="C39" s="53" t="s">
        <v>705</v>
      </c>
      <c r="D39" s="53"/>
      <c r="E39" s="87">
        <f>E40</f>
        <v>1893</v>
      </c>
      <c r="F39" s="87">
        <f>F40</f>
        <v>1893</v>
      </c>
    </row>
    <row r="40" spans="1:6" s="55" customFormat="1" ht="62.25">
      <c r="A40" s="52" t="s">
        <v>1084</v>
      </c>
      <c r="B40" s="53" t="s">
        <v>226</v>
      </c>
      <c r="C40" s="53" t="s">
        <v>705</v>
      </c>
      <c r="D40" s="53" t="s">
        <v>1085</v>
      </c>
      <c r="E40" s="87">
        <v>1893</v>
      </c>
      <c r="F40" s="87">
        <v>1893</v>
      </c>
    </row>
    <row r="41" spans="1:6" s="55" customFormat="1" ht="15" hidden="1">
      <c r="A41" s="52" t="s">
        <v>589</v>
      </c>
      <c r="B41" s="53" t="s">
        <v>583</v>
      </c>
      <c r="C41" s="53"/>
      <c r="D41" s="53"/>
      <c r="E41" s="87">
        <f aca="true" t="shared" si="0" ref="E41:F44">E42</f>
        <v>0</v>
      </c>
      <c r="F41" s="87">
        <f t="shared" si="0"/>
        <v>0</v>
      </c>
    </row>
    <row r="42" spans="1:6" s="55" customFormat="1" ht="30.75" hidden="1">
      <c r="A42" s="52" t="s">
        <v>842</v>
      </c>
      <c r="B42" s="53" t="s">
        <v>583</v>
      </c>
      <c r="C42" s="53" t="s">
        <v>698</v>
      </c>
      <c r="D42" s="53"/>
      <c r="E42" s="87">
        <f t="shared" si="0"/>
        <v>0</v>
      </c>
      <c r="F42" s="87">
        <f t="shared" si="0"/>
        <v>0</v>
      </c>
    </row>
    <row r="43" spans="1:6" s="55" customFormat="1" ht="30.75" hidden="1">
      <c r="A43" s="52" t="s">
        <v>712</v>
      </c>
      <c r="B43" s="53" t="s">
        <v>583</v>
      </c>
      <c r="C43" s="53" t="s">
        <v>713</v>
      </c>
      <c r="D43" s="53"/>
      <c r="E43" s="87">
        <f t="shared" si="0"/>
        <v>0</v>
      </c>
      <c r="F43" s="87">
        <f t="shared" si="0"/>
        <v>0</v>
      </c>
    </row>
    <row r="44" spans="1:6" s="55" customFormat="1" ht="15" hidden="1">
      <c r="A44" s="52" t="s">
        <v>590</v>
      </c>
      <c r="B44" s="53" t="s">
        <v>583</v>
      </c>
      <c r="C44" s="53" t="s">
        <v>714</v>
      </c>
      <c r="D44" s="53"/>
      <c r="E44" s="87">
        <f t="shared" si="0"/>
        <v>0</v>
      </c>
      <c r="F44" s="87">
        <f t="shared" si="0"/>
        <v>0</v>
      </c>
    </row>
    <row r="45" spans="1:6" s="55" customFormat="1" ht="30.75" hidden="1">
      <c r="A45" s="52" t="s">
        <v>587</v>
      </c>
      <c r="B45" s="53" t="s">
        <v>583</v>
      </c>
      <c r="C45" s="53" t="s">
        <v>714</v>
      </c>
      <c r="D45" s="53" t="s">
        <v>1086</v>
      </c>
      <c r="E45" s="87">
        <v>0</v>
      </c>
      <c r="F45" s="87"/>
    </row>
    <row r="46" spans="1:6" s="55" customFormat="1" ht="15">
      <c r="A46" s="52" t="s">
        <v>27</v>
      </c>
      <c r="B46" s="53" t="s">
        <v>846</v>
      </c>
      <c r="C46" s="53"/>
      <c r="D46" s="53"/>
      <c r="E46" s="87">
        <f aca="true" t="shared" si="1" ref="E46:F49">E47</f>
        <v>600</v>
      </c>
      <c r="F46" s="87">
        <f t="shared" si="1"/>
        <v>600</v>
      </c>
    </row>
    <row r="47" spans="1:6" s="55" customFormat="1" ht="46.5">
      <c r="A47" s="52" t="s">
        <v>742</v>
      </c>
      <c r="B47" s="53" t="s">
        <v>846</v>
      </c>
      <c r="C47" s="53" t="s">
        <v>743</v>
      </c>
      <c r="D47" s="53"/>
      <c r="E47" s="87">
        <f t="shared" si="1"/>
        <v>600</v>
      </c>
      <c r="F47" s="87">
        <f t="shared" si="1"/>
        <v>600</v>
      </c>
    </row>
    <row r="48" spans="1:6" s="55" customFormat="1" ht="46.5">
      <c r="A48" s="52" t="s">
        <v>920</v>
      </c>
      <c r="B48" s="53" t="s">
        <v>846</v>
      </c>
      <c r="C48" s="53" t="s">
        <v>744</v>
      </c>
      <c r="D48" s="53"/>
      <c r="E48" s="87">
        <f t="shared" si="1"/>
        <v>600</v>
      </c>
      <c r="F48" s="87">
        <f t="shared" si="1"/>
        <v>600</v>
      </c>
    </row>
    <row r="49" spans="1:6" s="55" customFormat="1" ht="15">
      <c r="A49" s="52" t="s">
        <v>863</v>
      </c>
      <c r="B49" s="53" t="s">
        <v>846</v>
      </c>
      <c r="C49" s="53" t="s">
        <v>745</v>
      </c>
      <c r="D49" s="53"/>
      <c r="E49" s="87">
        <f t="shared" si="1"/>
        <v>600</v>
      </c>
      <c r="F49" s="87">
        <f t="shared" si="1"/>
        <v>600</v>
      </c>
    </row>
    <row r="50" spans="1:6" s="55" customFormat="1" ht="15">
      <c r="A50" s="52" t="s">
        <v>1087</v>
      </c>
      <c r="B50" s="53" t="s">
        <v>846</v>
      </c>
      <c r="C50" s="53" t="s">
        <v>745</v>
      </c>
      <c r="D50" s="53" t="s">
        <v>1088</v>
      </c>
      <c r="E50" s="87">
        <v>600</v>
      </c>
      <c r="F50" s="87">
        <v>600</v>
      </c>
    </row>
    <row r="51" spans="1:6" s="55" customFormat="1" ht="15">
      <c r="A51" s="52" t="s">
        <v>82</v>
      </c>
      <c r="B51" s="53" t="s">
        <v>847</v>
      </c>
      <c r="C51" s="53"/>
      <c r="D51" s="53"/>
      <c r="E51" s="87">
        <f>E68+E58+E52</f>
        <v>11297.4</v>
      </c>
      <c r="F51" s="87">
        <f>F68+F58+F52</f>
        <v>11304.4</v>
      </c>
    </row>
    <row r="52" spans="1:6" s="55" customFormat="1" ht="46.5">
      <c r="A52" s="52" t="s">
        <v>85</v>
      </c>
      <c r="B52" s="53" t="s">
        <v>847</v>
      </c>
      <c r="C52" s="53" t="s">
        <v>655</v>
      </c>
      <c r="D52" s="53"/>
      <c r="E52" s="87">
        <f>E53</f>
        <v>4735</v>
      </c>
      <c r="F52" s="87">
        <f>F53</f>
        <v>4742</v>
      </c>
    </row>
    <row r="53" spans="1:6" s="55" customFormat="1" ht="30.75">
      <c r="A53" s="52" t="s">
        <v>659</v>
      </c>
      <c r="B53" s="53" t="s">
        <v>847</v>
      </c>
      <c r="C53" s="53" t="s">
        <v>1039</v>
      </c>
      <c r="D53" s="53"/>
      <c r="E53" s="87">
        <f>E54</f>
        <v>4735</v>
      </c>
      <c r="F53" s="87">
        <f>F54</f>
        <v>4742</v>
      </c>
    </row>
    <row r="54" spans="1:6" s="55" customFormat="1" ht="15">
      <c r="A54" s="52" t="s">
        <v>592</v>
      </c>
      <c r="B54" s="53" t="s">
        <v>847</v>
      </c>
      <c r="C54" s="53" t="s">
        <v>1040</v>
      </c>
      <c r="D54" s="53"/>
      <c r="E54" s="87">
        <f>E55+E56+E57</f>
        <v>4735</v>
      </c>
      <c r="F54" s="87">
        <f>F55+F56+F57</f>
        <v>4742</v>
      </c>
    </row>
    <row r="55" spans="1:6" s="55" customFormat="1" ht="62.25">
      <c r="A55" s="52" t="s">
        <v>1084</v>
      </c>
      <c r="B55" s="53" t="s">
        <v>847</v>
      </c>
      <c r="C55" s="53" t="s">
        <v>1040</v>
      </c>
      <c r="D55" s="53" t="s">
        <v>1085</v>
      </c>
      <c r="E55" s="87">
        <v>4155</v>
      </c>
      <c r="F55" s="87">
        <v>4155</v>
      </c>
    </row>
    <row r="56" spans="1:6" s="55" customFormat="1" ht="30.75">
      <c r="A56" s="52" t="s">
        <v>587</v>
      </c>
      <c r="B56" s="53" t="s">
        <v>847</v>
      </c>
      <c r="C56" s="53" t="s">
        <v>1040</v>
      </c>
      <c r="D56" s="53" t="s">
        <v>1086</v>
      </c>
      <c r="E56" s="87">
        <v>579</v>
      </c>
      <c r="F56" s="87">
        <v>586</v>
      </c>
    </row>
    <row r="57" spans="1:6" s="55" customFormat="1" ht="15">
      <c r="A57" s="52" t="s">
        <v>1087</v>
      </c>
      <c r="B57" s="53" t="s">
        <v>847</v>
      </c>
      <c r="C57" s="53" t="s">
        <v>1040</v>
      </c>
      <c r="D57" s="53" t="s">
        <v>1088</v>
      </c>
      <c r="E57" s="87">
        <v>1</v>
      </c>
      <c r="F57" s="87">
        <v>1</v>
      </c>
    </row>
    <row r="58" spans="1:6" s="55" customFormat="1" ht="30.75">
      <c r="A58" s="52" t="s">
        <v>842</v>
      </c>
      <c r="B58" s="53" t="s">
        <v>847</v>
      </c>
      <c r="C58" s="53" t="s">
        <v>698</v>
      </c>
      <c r="D58" s="53"/>
      <c r="E58" s="87">
        <f>E59</f>
        <v>4862.4</v>
      </c>
      <c r="F58" s="87">
        <f>F59</f>
        <v>4862.4</v>
      </c>
    </row>
    <row r="59" spans="1:6" s="55" customFormat="1" ht="46.5">
      <c r="A59" s="52" t="s">
        <v>706</v>
      </c>
      <c r="B59" s="53" t="s">
        <v>847</v>
      </c>
      <c r="C59" s="53" t="s">
        <v>707</v>
      </c>
      <c r="D59" s="53"/>
      <c r="E59" s="87">
        <f>E60+E63+E65</f>
        <v>4862.4</v>
      </c>
      <c r="F59" s="87">
        <f>F60+F63+F65</f>
        <v>4862.4</v>
      </c>
    </row>
    <row r="60" spans="1:6" s="55" customFormat="1" ht="30.75">
      <c r="A60" s="52" t="s">
        <v>591</v>
      </c>
      <c r="B60" s="53" t="s">
        <v>847</v>
      </c>
      <c r="C60" s="53" t="s">
        <v>711</v>
      </c>
      <c r="D60" s="53"/>
      <c r="E60" s="87">
        <f>E61+E62</f>
        <v>3635</v>
      </c>
      <c r="F60" s="87">
        <f>F61+F62</f>
        <v>3635</v>
      </c>
    </row>
    <row r="61" spans="1:6" s="55" customFormat="1" ht="62.25">
      <c r="A61" s="52" t="s">
        <v>1084</v>
      </c>
      <c r="B61" s="53" t="s">
        <v>847</v>
      </c>
      <c r="C61" s="53" t="s">
        <v>711</v>
      </c>
      <c r="D61" s="53" t="s">
        <v>1085</v>
      </c>
      <c r="E61" s="87">
        <v>3300</v>
      </c>
      <c r="F61" s="87">
        <v>3300</v>
      </c>
    </row>
    <row r="62" spans="1:6" s="55" customFormat="1" ht="30.75">
      <c r="A62" s="52" t="s">
        <v>587</v>
      </c>
      <c r="B62" s="53" t="s">
        <v>847</v>
      </c>
      <c r="C62" s="53" t="s">
        <v>711</v>
      </c>
      <c r="D62" s="53" t="s">
        <v>1086</v>
      </c>
      <c r="E62" s="87">
        <v>335</v>
      </c>
      <c r="F62" s="87">
        <v>335</v>
      </c>
    </row>
    <row r="63" spans="1:6" s="55" customFormat="1" ht="46.5">
      <c r="A63" s="52" t="s">
        <v>593</v>
      </c>
      <c r="B63" s="53" t="s">
        <v>847</v>
      </c>
      <c r="C63" s="53" t="s">
        <v>709</v>
      </c>
      <c r="D63" s="53"/>
      <c r="E63" s="87">
        <f>E64</f>
        <v>998</v>
      </c>
      <c r="F63" s="87">
        <f>F64</f>
        <v>998</v>
      </c>
    </row>
    <row r="64" spans="1:6" s="55" customFormat="1" ht="62.25">
      <c r="A64" s="52" t="s">
        <v>1084</v>
      </c>
      <c r="B64" s="53" t="s">
        <v>847</v>
      </c>
      <c r="C64" s="53" t="s">
        <v>709</v>
      </c>
      <c r="D64" s="53" t="s">
        <v>1085</v>
      </c>
      <c r="E64" s="87">
        <v>998</v>
      </c>
      <c r="F64" s="87">
        <v>998</v>
      </c>
    </row>
    <row r="65" spans="1:6" s="55" customFormat="1" ht="30.75">
      <c r="A65" s="52" t="s">
        <v>594</v>
      </c>
      <c r="B65" s="53" t="s">
        <v>847</v>
      </c>
      <c r="C65" s="53" t="s">
        <v>710</v>
      </c>
      <c r="D65" s="53"/>
      <c r="E65" s="87">
        <f>E66+E67</f>
        <v>229.4</v>
      </c>
      <c r="F65" s="87">
        <f>F66+F67</f>
        <v>229.4</v>
      </c>
    </row>
    <row r="66" spans="1:6" s="55" customFormat="1" ht="62.25">
      <c r="A66" s="52" t="s">
        <v>1084</v>
      </c>
      <c r="B66" s="53" t="s">
        <v>847</v>
      </c>
      <c r="C66" s="53" t="s">
        <v>710</v>
      </c>
      <c r="D66" s="53" t="s">
        <v>1085</v>
      </c>
      <c r="E66" s="87">
        <v>147</v>
      </c>
      <c r="F66" s="87">
        <v>147</v>
      </c>
    </row>
    <row r="67" spans="1:6" s="55" customFormat="1" ht="30.75">
      <c r="A67" s="52" t="s">
        <v>587</v>
      </c>
      <c r="B67" s="53" t="s">
        <v>847</v>
      </c>
      <c r="C67" s="53" t="s">
        <v>710</v>
      </c>
      <c r="D67" s="53" t="s">
        <v>1086</v>
      </c>
      <c r="E67" s="87">
        <v>82.4</v>
      </c>
      <c r="F67" s="87">
        <v>82.4</v>
      </c>
    </row>
    <row r="68" spans="1:6" s="55" customFormat="1" ht="62.25">
      <c r="A68" s="52" t="s">
        <v>715</v>
      </c>
      <c r="B68" s="53" t="s">
        <v>847</v>
      </c>
      <c r="C68" s="53" t="s">
        <v>716</v>
      </c>
      <c r="D68" s="53"/>
      <c r="E68" s="87">
        <f>E69</f>
        <v>1700</v>
      </c>
      <c r="F68" s="87">
        <f>F69</f>
        <v>1700</v>
      </c>
    </row>
    <row r="69" spans="1:6" s="55" customFormat="1" ht="30.75">
      <c r="A69" s="52" t="s">
        <v>756</v>
      </c>
      <c r="B69" s="53" t="s">
        <v>847</v>
      </c>
      <c r="C69" s="53" t="s">
        <v>757</v>
      </c>
      <c r="D69" s="53"/>
      <c r="E69" s="87">
        <f>E70+E72</f>
        <v>1700</v>
      </c>
      <c r="F69" s="87">
        <f>F70+F72</f>
        <v>1700</v>
      </c>
    </row>
    <row r="70" spans="1:6" s="55" customFormat="1" ht="30.75">
      <c r="A70" s="52" t="s">
        <v>595</v>
      </c>
      <c r="B70" s="53" t="s">
        <v>847</v>
      </c>
      <c r="C70" s="53" t="s">
        <v>760</v>
      </c>
      <c r="D70" s="53"/>
      <c r="E70" s="87">
        <f>E71</f>
        <v>1200</v>
      </c>
      <c r="F70" s="87">
        <f>F71</f>
        <v>1200</v>
      </c>
    </row>
    <row r="71" spans="1:6" s="55" customFormat="1" ht="30.75">
      <c r="A71" s="52" t="s">
        <v>587</v>
      </c>
      <c r="B71" s="53" t="s">
        <v>847</v>
      </c>
      <c r="C71" s="53" t="s">
        <v>760</v>
      </c>
      <c r="D71" s="53" t="s">
        <v>1086</v>
      </c>
      <c r="E71" s="87">
        <v>1200</v>
      </c>
      <c r="F71" s="87">
        <v>1200</v>
      </c>
    </row>
    <row r="72" spans="1:6" s="55" customFormat="1" ht="15">
      <c r="A72" s="52" t="s">
        <v>300</v>
      </c>
      <c r="B72" s="53" t="s">
        <v>847</v>
      </c>
      <c r="C72" s="53" t="s">
        <v>761</v>
      </c>
      <c r="D72" s="53"/>
      <c r="E72" s="87">
        <f>E73</f>
        <v>500</v>
      </c>
      <c r="F72" s="87">
        <f>F73</f>
        <v>500</v>
      </c>
    </row>
    <row r="73" spans="1:6" s="55" customFormat="1" ht="30.75">
      <c r="A73" s="52" t="s">
        <v>587</v>
      </c>
      <c r="B73" s="53" t="s">
        <v>847</v>
      </c>
      <c r="C73" s="53" t="s">
        <v>761</v>
      </c>
      <c r="D73" s="53" t="s">
        <v>1086</v>
      </c>
      <c r="E73" s="87">
        <v>500</v>
      </c>
      <c r="F73" s="87">
        <v>500</v>
      </c>
    </row>
    <row r="74" spans="1:6" s="56" customFormat="1" ht="15" hidden="1">
      <c r="A74" s="70" t="s">
        <v>149</v>
      </c>
      <c r="B74" s="57" t="s">
        <v>150</v>
      </c>
      <c r="C74" s="57"/>
      <c r="D74" s="57"/>
      <c r="E74" s="183">
        <f aca="true" t="shared" si="2" ref="E74:F78">E75</f>
        <v>0</v>
      </c>
      <c r="F74" s="183">
        <f t="shared" si="2"/>
        <v>0</v>
      </c>
    </row>
    <row r="75" spans="1:6" s="55" customFormat="1" ht="15" hidden="1">
      <c r="A75" s="52" t="s">
        <v>152</v>
      </c>
      <c r="B75" s="53" t="s">
        <v>151</v>
      </c>
      <c r="C75" s="53"/>
      <c r="D75" s="53"/>
      <c r="E75" s="87">
        <f t="shared" si="2"/>
        <v>0</v>
      </c>
      <c r="F75" s="87">
        <f t="shared" si="2"/>
        <v>0</v>
      </c>
    </row>
    <row r="76" spans="1:6" s="55" customFormat="1" ht="30.75" hidden="1">
      <c r="A76" s="52" t="s">
        <v>842</v>
      </c>
      <c r="B76" s="53" t="s">
        <v>151</v>
      </c>
      <c r="C76" s="53" t="s">
        <v>698</v>
      </c>
      <c r="D76" s="53"/>
      <c r="E76" s="87">
        <f t="shared" si="2"/>
        <v>0</v>
      </c>
      <c r="F76" s="87">
        <f t="shared" si="2"/>
        <v>0</v>
      </c>
    </row>
    <row r="77" spans="1:6" s="55" customFormat="1" ht="46.5" hidden="1">
      <c r="A77" s="52" t="s">
        <v>706</v>
      </c>
      <c r="B77" s="53" t="s">
        <v>151</v>
      </c>
      <c r="C77" s="53" t="s">
        <v>707</v>
      </c>
      <c r="D77" s="53"/>
      <c r="E77" s="87">
        <f t="shared" si="2"/>
        <v>0</v>
      </c>
      <c r="F77" s="87">
        <f t="shared" si="2"/>
        <v>0</v>
      </c>
    </row>
    <row r="78" spans="1:6" s="55" customFormat="1" ht="46.5" hidden="1">
      <c r="A78" s="52" t="s">
        <v>831</v>
      </c>
      <c r="B78" s="53" t="s">
        <v>151</v>
      </c>
      <c r="C78" s="53" t="s">
        <v>708</v>
      </c>
      <c r="D78" s="53"/>
      <c r="E78" s="87">
        <f t="shared" si="2"/>
        <v>0</v>
      </c>
      <c r="F78" s="87">
        <f t="shared" si="2"/>
        <v>0</v>
      </c>
    </row>
    <row r="79" spans="1:6" s="55" customFormat="1" ht="15" hidden="1">
      <c r="A79" s="52" t="s">
        <v>550</v>
      </c>
      <c r="B79" s="53" t="s">
        <v>151</v>
      </c>
      <c r="C79" s="53" t="s">
        <v>708</v>
      </c>
      <c r="D79" s="53" t="s">
        <v>1098</v>
      </c>
      <c r="E79" s="87">
        <v>0</v>
      </c>
      <c r="F79" s="87"/>
    </row>
    <row r="80" spans="1:6" s="56" customFormat="1" ht="30.75">
      <c r="A80" s="70" t="s">
        <v>228</v>
      </c>
      <c r="B80" s="57" t="s">
        <v>229</v>
      </c>
      <c r="C80" s="57"/>
      <c r="D80" s="57"/>
      <c r="E80" s="183">
        <f>E81</f>
        <v>2865</v>
      </c>
      <c r="F80" s="183">
        <f>F81</f>
        <v>2957</v>
      </c>
    </row>
    <row r="81" spans="1:6" s="55" customFormat="1" ht="30.75">
      <c r="A81" s="52" t="s">
        <v>293</v>
      </c>
      <c r="B81" s="53" t="s">
        <v>137</v>
      </c>
      <c r="C81" s="53"/>
      <c r="D81" s="53"/>
      <c r="E81" s="87">
        <f>E82+E91</f>
        <v>2865</v>
      </c>
      <c r="F81" s="87">
        <f>F82+F91</f>
        <v>2957</v>
      </c>
    </row>
    <row r="82" spans="1:6" s="55" customFormat="1" ht="46.5">
      <c r="A82" s="52" t="s">
        <v>742</v>
      </c>
      <c r="B82" s="53" t="s">
        <v>137</v>
      </c>
      <c r="C82" s="53" t="s">
        <v>743</v>
      </c>
      <c r="D82" s="53"/>
      <c r="E82" s="87">
        <f>E83+E88</f>
        <v>2282</v>
      </c>
      <c r="F82" s="87">
        <f>F83+F88</f>
        <v>2374</v>
      </c>
    </row>
    <row r="83" spans="1:6" s="55" customFormat="1" ht="46.5">
      <c r="A83" s="52" t="s">
        <v>921</v>
      </c>
      <c r="B83" s="53" t="s">
        <v>137</v>
      </c>
      <c r="C83" s="53" t="s">
        <v>746</v>
      </c>
      <c r="D83" s="53"/>
      <c r="E83" s="87">
        <f>E84</f>
        <v>2182</v>
      </c>
      <c r="F83" s="87">
        <f>F84</f>
        <v>2274</v>
      </c>
    </row>
    <row r="84" spans="1:6" s="55" customFormat="1" ht="15">
      <c r="A84" s="52" t="s">
        <v>123</v>
      </c>
      <c r="B84" s="53" t="s">
        <v>137</v>
      </c>
      <c r="C84" s="53" t="s">
        <v>747</v>
      </c>
      <c r="D84" s="53"/>
      <c r="E84" s="87">
        <f>E85+E86+E87</f>
        <v>2182</v>
      </c>
      <c r="F84" s="87">
        <f>F85+F86+F87</f>
        <v>2274</v>
      </c>
    </row>
    <row r="85" spans="1:6" s="55" customFormat="1" ht="62.25">
      <c r="A85" s="52" t="s">
        <v>1084</v>
      </c>
      <c r="B85" s="53" t="s">
        <v>137</v>
      </c>
      <c r="C85" s="53" t="s">
        <v>747</v>
      </c>
      <c r="D85" s="53" t="s">
        <v>1085</v>
      </c>
      <c r="E85" s="87">
        <v>1843</v>
      </c>
      <c r="F85" s="87">
        <v>1935</v>
      </c>
    </row>
    <row r="86" spans="1:6" s="55" customFormat="1" ht="30.75">
      <c r="A86" s="52" t="s">
        <v>587</v>
      </c>
      <c r="B86" s="53" t="s">
        <v>137</v>
      </c>
      <c r="C86" s="53" t="s">
        <v>747</v>
      </c>
      <c r="D86" s="53" t="s">
        <v>1086</v>
      </c>
      <c r="E86" s="87">
        <v>333</v>
      </c>
      <c r="F86" s="87">
        <v>333</v>
      </c>
    </row>
    <row r="87" spans="1:6" s="55" customFormat="1" ht="15">
      <c r="A87" s="52" t="s">
        <v>1087</v>
      </c>
      <c r="B87" s="53" t="s">
        <v>137</v>
      </c>
      <c r="C87" s="53" t="s">
        <v>747</v>
      </c>
      <c r="D87" s="53" t="s">
        <v>1088</v>
      </c>
      <c r="E87" s="87">
        <v>6</v>
      </c>
      <c r="F87" s="87">
        <v>6</v>
      </c>
    </row>
    <row r="88" spans="1:6" s="55" customFormat="1" ht="46.5">
      <c r="A88" s="52" t="s">
        <v>983</v>
      </c>
      <c r="B88" s="53" t="s">
        <v>846</v>
      </c>
      <c r="C88" s="53" t="s">
        <v>984</v>
      </c>
      <c r="D88" s="53"/>
      <c r="E88" s="87">
        <f>E89</f>
        <v>100</v>
      </c>
      <c r="F88" s="87">
        <f>F89</f>
        <v>100</v>
      </c>
    </row>
    <row r="89" spans="1:6" s="55" customFormat="1" ht="30.75">
      <c r="A89" s="52" t="s">
        <v>1013</v>
      </c>
      <c r="B89" s="53" t="s">
        <v>846</v>
      </c>
      <c r="C89" s="53" t="s">
        <v>985</v>
      </c>
      <c r="D89" s="53"/>
      <c r="E89" s="87">
        <f>E90</f>
        <v>100</v>
      </c>
      <c r="F89" s="87">
        <f>F90</f>
        <v>100</v>
      </c>
    </row>
    <row r="90" spans="1:6" s="55" customFormat="1" ht="30.75">
      <c r="A90" s="52" t="s">
        <v>587</v>
      </c>
      <c r="B90" s="53" t="s">
        <v>846</v>
      </c>
      <c r="C90" s="53" t="s">
        <v>985</v>
      </c>
      <c r="D90" s="53" t="s">
        <v>1086</v>
      </c>
      <c r="E90" s="87">
        <v>100</v>
      </c>
      <c r="F90" s="87">
        <v>100</v>
      </c>
    </row>
    <row r="91" spans="1:6" s="55" customFormat="1" ht="30.75">
      <c r="A91" s="52" t="s">
        <v>748</v>
      </c>
      <c r="B91" s="53" t="s">
        <v>137</v>
      </c>
      <c r="C91" s="53" t="s">
        <v>749</v>
      </c>
      <c r="D91" s="53"/>
      <c r="E91" s="87">
        <f aca="true" t="shared" si="3" ref="E91:F93">E92</f>
        <v>583</v>
      </c>
      <c r="F91" s="87">
        <f t="shared" si="3"/>
        <v>583</v>
      </c>
    </row>
    <row r="92" spans="1:6" s="55" customFormat="1" ht="46.5">
      <c r="A92" s="52" t="s">
        <v>922</v>
      </c>
      <c r="B92" s="53" t="s">
        <v>137</v>
      </c>
      <c r="C92" s="53" t="s">
        <v>750</v>
      </c>
      <c r="D92" s="53"/>
      <c r="E92" s="87">
        <f t="shared" si="3"/>
        <v>583</v>
      </c>
      <c r="F92" s="87">
        <f t="shared" si="3"/>
        <v>583</v>
      </c>
    </row>
    <row r="93" spans="1:6" s="55" customFormat="1" ht="15">
      <c r="A93" s="52" t="s">
        <v>123</v>
      </c>
      <c r="B93" s="53" t="s">
        <v>137</v>
      </c>
      <c r="C93" s="53" t="s">
        <v>751</v>
      </c>
      <c r="D93" s="53"/>
      <c r="E93" s="87">
        <f t="shared" si="3"/>
        <v>583</v>
      </c>
      <c r="F93" s="87">
        <f t="shared" si="3"/>
        <v>583</v>
      </c>
    </row>
    <row r="94" spans="1:6" s="55" customFormat="1" ht="30.75">
      <c r="A94" s="52" t="s">
        <v>587</v>
      </c>
      <c r="B94" s="53" t="s">
        <v>137</v>
      </c>
      <c r="C94" s="53" t="s">
        <v>751</v>
      </c>
      <c r="D94" s="53" t="s">
        <v>1086</v>
      </c>
      <c r="E94" s="87">
        <v>583</v>
      </c>
      <c r="F94" s="87">
        <v>583</v>
      </c>
    </row>
    <row r="95" spans="1:6" s="56" customFormat="1" ht="15">
      <c r="A95" s="70" t="s">
        <v>230</v>
      </c>
      <c r="B95" s="57" t="s">
        <v>231</v>
      </c>
      <c r="C95" s="57"/>
      <c r="D95" s="57"/>
      <c r="E95" s="183">
        <f>E96+E121+E126+E134</f>
        <v>53563.2</v>
      </c>
      <c r="F95" s="183">
        <f>F96+F121+F126+F134</f>
        <v>54660.7</v>
      </c>
    </row>
    <row r="96" spans="1:6" s="55" customFormat="1" ht="15">
      <c r="A96" s="52" t="s">
        <v>108</v>
      </c>
      <c r="B96" s="53" t="s">
        <v>107</v>
      </c>
      <c r="C96" s="53"/>
      <c r="D96" s="53"/>
      <c r="E96" s="87">
        <f>E97</f>
        <v>10558</v>
      </c>
      <c r="F96" s="87">
        <f>F97</f>
        <v>10558</v>
      </c>
    </row>
    <row r="97" spans="1:6" s="55" customFormat="1" ht="62.25">
      <c r="A97" s="52" t="s">
        <v>839</v>
      </c>
      <c r="B97" s="53" t="s">
        <v>107</v>
      </c>
      <c r="C97" s="53" t="s">
        <v>680</v>
      </c>
      <c r="D97" s="53"/>
      <c r="E97" s="87">
        <f>E98+E111+E115</f>
        <v>10558</v>
      </c>
      <c r="F97" s="87">
        <f>F98+F111+F115</f>
        <v>10558</v>
      </c>
    </row>
    <row r="98" spans="1:10" ht="30.75">
      <c r="A98" s="59" t="s">
        <v>1000</v>
      </c>
      <c r="B98" s="53" t="s">
        <v>107</v>
      </c>
      <c r="C98" s="60" t="s">
        <v>989</v>
      </c>
      <c r="D98" s="60"/>
      <c r="E98" s="195">
        <f>E99+E102+E105+E108</f>
        <v>6755</v>
      </c>
      <c r="F98" s="195">
        <f>F99+F102+F105+F108</f>
        <v>6755</v>
      </c>
      <c r="G98" s="61"/>
      <c r="H98" s="62"/>
      <c r="I98" s="63"/>
      <c r="J98" s="63"/>
    </row>
    <row r="99" spans="1:10" ht="46.5">
      <c r="A99" s="52" t="s">
        <v>1001</v>
      </c>
      <c r="B99" s="53" t="s">
        <v>107</v>
      </c>
      <c r="C99" s="53" t="s">
        <v>990</v>
      </c>
      <c r="D99" s="53"/>
      <c r="E99" s="87">
        <f>E100</f>
        <v>2600</v>
      </c>
      <c r="F99" s="87">
        <f>F100</f>
        <v>2600</v>
      </c>
      <c r="G99" s="61"/>
      <c r="H99" s="62"/>
      <c r="I99" s="64"/>
      <c r="J99" s="64"/>
    </row>
    <row r="100" spans="1:10" ht="15">
      <c r="A100" s="52" t="s">
        <v>109</v>
      </c>
      <c r="B100" s="53" t="s">
        <v>107</v>
      </c>
      <c r="C100" s="53" t="s">
        <v>991</v>
      </c>
      <c r="D100" s="53"/>
      <c r="E100" s="87">
        <f>E101</f>
        <v>2600</v>
      </c>
      <c r="F100" s="87">
        <f>F101</f>
        <v>2600</v>
      </c>
      <c r="G100" s="61"/>
      <c r="H100" s="62"/>
      <c r="I100" s="64"/>
      <c r="J100" s="64"/>
    </row>
    <row r="101" spans="1:10" ht="15">
      <c r="A101" s="52" t="s">
        <v>1087</v>
      </c>
      <c r="B101" s="53" t="s">
        <v>107</v>
      </c>
      <c r="C101" s="53" t="s">
        <v>991</v>
      </c>
      <c r="D101" s="53" t="s">
        <v>1088</v>
      </c>
      <c r="E101" s="87">
        <v>2600</v>
      </c>
      <c r="F101" s="87">
        <v>2600</v>
      </c>
      <c r="G101" s="61"/>
      <c r="H101" s="62"/>
      <c r="I101" s="64"/>
      <c r="J101" s="64"/>
    </row>
    <row r="102" spans="1:10" ht="30.75">
      <c r="A102" s="52" t="s">
        <v>1002</v>
      </c>
      <c r="B102" s="53" t="s">
        <v>107</v>
      </c>
      <c r="C102" s="53" t="s">
        <v>1003</v>
      </c>
      <c r="D102" s="53"/>
      <c r="E102" s="87">
        <f>E103</f>
        <v>500</v>
      </c>
      <c r="F102" s="87">
        <f>F103</f>
        <v>500</v>
      </c>
      <c r="G102" s="61"/>
      <c r="H102" s="62"/>
      <c r="I102" s="64"/>
      <c r="J102" s="64"/>
    </row>
    <row r="103" spans="1:10" ht="15">
      <c r="A103" s="52" t="s">
        <v>109</v>
      </c>
      <c r="B103" s="53" t="s">
        <v>107</v>
      </c>
      <c r="C103" s="53" t="s">
        <v>1010</v>
      </c>
      <c r="D103" s="53"/>
      <c r="E103" s="87">
        <f>E104</f>
        <v>500</v>
      </c>
      <c r="F103" s="87">
        <f>F104</f>
        <v>500</v>
      </c>
      <c r="G103" s="61"/>
      <c r="H103" s="62"/>
      <c r="I103" s="64"/>
      <c r="J103" s="64"/>
    </row>
    <row r="104" spans="1:10" ht="15">
      <c r="A104" s="52" t="s">
        <v>1087</v>
      </c>
      <c r="B104" s="53" t="s">
        <v>107</v>
      </c>
      <c r="C104" s="53" t="s">
        <v>1010</v>
      </c>
      <c r="D104" s="53" t="s">
        <v>1088</v>
      </c>
      <c r="E104" s="87">
        <v>500</v>
      </c>
      <c r="F104" s="87">
        <v>500</v>
      </c>
      <c r="G104" s="61"/>
      <c r="H104" s="62"/>
      <c r="I104" s="64"/>
      <c r="J104" s="64"/>
    </row>
    <row r="105" spans="1:10" ht="30.75">
      <c r="A105" s="52" t="s">
        <v>915</v>
      </c>
      <c r="B105" s="53" t="s">
        <v>107</v>
      </c>
      <c r="C105" s="53" t="s">
        <v>1004</v>
      </c>
      <c r="D105" s="53"/>
      <c r="E105" s="87">
        <f>E106</f>
        <v>2655</v>
      </c>
      <c r="F105" s="87">
        <f>F106</f>
        <v>2655</v>
      </c>
      <c r="G105" s="61"/>
      <c r="H105" s="62"/>
      <c r="I105" s="64"/>
      <c r="J105" s="64"/>
    </row>
    <row r="106" spans="1:10" ht="30.75">
      <c r="A106" s="52" t="s">
        <v>1090</v>
      </c>
      <c r="B106" s="53" t="s">
        <v>107</v>
      </c>
      <c r="C106" s="53" t="s">
        <v>1005</v>
      </c>
      <c r="D106" s="53"/>
      <c r="E106" s="87">
        <f>E107</f>
        <v>2655</v>
      </c>
      <c r="F106" s="87">
        <f>F107</f>
        <v>2655</v>
      </c>
      <c r="G106" s="61"/>
      <c r="H106" s="62"/>
      <c r="I106" s="64"/>
      <c r="J106" s="64"/>
    </row>
    <row r="107" spans="1:10" ht="30.75">
      <c r="A107" s="52" t="s">
        <v>1094</v>
      </c>
      <c r="B107" s="53" t="s">
        <v>107</v>
      </c>
      <c r="C107" s="53" t="s">
        <v>1005</v>
      </c>
      <c r="D107" s="53" t="s">
        <v>1095</v>
      </c>
      <c r="E107" s="87">
        <v>2655</v>
      </c>
      <c r="F107" s="87">
        <v>2655</v>
      </c>
      <c r="G107" s="61"/>
      <c r="H107" s="62"/>
      <c r="I107" s="64"/>
      <c r="J107" s="64"/>
    </row>
    <row r="108" spans="1:10" ht="62.25">
      <c r="A108" s="52" t="s">
        <v>916</v>
      </c>
      <c r="B108" s="53" t="s">
        <v>107</v>
      </c>
      <c r="C108" s="53" t="s">
        <v>1006</v>
      </c>
      <c r="D108" s="53"/>
      <c r="E108" s="87">
        <f>E109</f>
        <v>1000</v>
      </c>
      <c r="F108" s="87">
        <f>F109</f>
        <v>1000</v>
      </c>
      <c r="G108" s="61"/>
      <c r="H108" s="62"/>
      <c r="I108" s="64"/>
      <c r="J108" s="64"/>
    </row>
    <row r="109" spans="1:10" ht="15">
      <c r="A109" s="52" t="s">
        <v>109</v>
      </c>
      <c r="B109" s="53" t="s">
        <v>107</v>
      </c>
      <c r="C109" s="53" t="s">
        <v>1011</v>
      </c>
      <c r="D109" s="53"/>
      <c r="E109" s="87">
        <f>E110</f>
        <v>1000</v>
      </c>
      <c r="F109" s="87">
        <f>F110</f>
        <v>1000</v>
      </c>
      <c r="G109" s="61"/>
      <c r="H109" s="62"/>
      <c r="I109" s="64"/>
      <c r="J109" s="64"/>
    </row>
    <row r="110" spans="1:10" ht="30.75">
      <c r="A110" s="52" t="s">
        <v>587</v>
      </c>
      <c r="B110" s="53" t="s">
        <v>107</v>
      </c>
      <c r="C110" s="53" t="s">
        <v>1011</v>
      </c>
      <c r="D110" s="53" t="s">
        <v>1086</v>
      </c>
      <c r="E110" s="87">
        <v>1000</v>
      </c>
      <c r="F110" s="87">
        <v>1000</v>
      </c>
      <c r="G110" s="61"/>
      <c r="H110" s="62"/>
      <c r="I110" s="64"/>
      <c r="J110" s="64"/>
    </row>
    <row r="111" spans="1:10" ht="30.75">
      <c r="A111" s="59" t="s">
        <v>995</v>
      </c>
      <c r="B111" s="53" t="s">
        <v>107</v>
      </c>
      <c r="C111" s="60" t="s">
        <v>992</v>
      </c>
      <c r="D111" s="60"/>
      <c r="E111" s="195">
        <f aca="true" t="shared" si="4" ref="E111:F113">E112</f>
        <v>500</v>
      </c>
      <c r="F111" s="195">
        <f t="shared" si="4"/>
        <v>500</v>
      </c>
      <c r="G111" s="61"/>
      <c r="H111" s="62"/>
      <c r="I111" s="64"/>
      <c r="J111" s="64"/>
    </row>
    <row r="112" spans="1:10" ht="30.75">
      <c r="A112" s="52" t="s">
        <v>998</v>
      </c>
      <c r="B112" s="53" t="s">
        <v>107</v>
      </c>
      <c r="C112" s="53" t="s">
        <v>993</v>
      </c>
      <c r="D112" s="53"/>
      <c r="E112" s="87">
        <f t="shared" si="4"/>
        <v>500</v>
      </c>
      <c r="F112" s="87">
        <f t="shared" si="4"/>
        <v>500</v>
      </c>
      <c r="G112" s="61"/>
      <c r="H112" s="62"/>
      <c r="I112" s="64"/>
      <c r="J112" s="64"/>
    </row>
    <row r="113" spans="1:10" ht="15">
      <c r="A113" s="52" t="s">
        <v>109</v>
      </c>
      <c r="B113" s="53" t="s">
        <v>107</v>
      </c>
      <c r="C113" s="53" t="s">
        <v>994</v>
      </c>
      <c r="D113" s="53"/>
      <c r="E113" s="87">
        <f t="shared" si="4"/>
        <v>500</v>
      </c>
      <c r="F113" s="87">
        <f t="shared" si="4"/>
        <v>500</v>
      </c>
      <c r="G113" s="61"/>
      <c r="H113" s="62"/>
      <c r="I113" s="64"/>
      <c r="J113" s="64"/>
    </row>
    <row r="114" spans="1:10" ht="15">
      <c r="A114" s="52" t="s">
        <v>1087</v>
      </c>
      <c r="B114" s="53" t="s">
        <v>107</v>
      </c>
      <c r="C114" s="53" t="s">
        <v>994</v>
      </c>
      <c r="D114" s="53" t="s">
        <v>1088</v>
      </c>
      <c r="E114" s="87">
        <v>500</v>
      </c>
      <c r="F114" s="87">
        <v>500</v>
      </c>
      <c r="G114" s="61"/>
      <c r="H114" s="62"/>
      <c r="I114" s="64"/>
      <c r="J114" s="64"/>
    </row>
    <row r="115" spans="1:10" ht="30.75">
      <c r="A115" s="52" t="s">
        <v>999</v>
      </c>
      <c r="B115" s="53" t="s">
        <v>107</v>
      </c>
      <c r="C115" s="53" t="s">
        <v>996</v>
      </c>
      <c r="D115" s="53"/>
      <c r="E115" s="87">
        <f>E116</f>
        <v>3303</v>
      </c>
      <c r="F115" s="87">
        <f>F116</f>
        <v>3303</v>
      </c>
      <c r="G115" s="61"/>
      <c r="H115" s="62"/>
      <c r="I115" s="64"/>
      <c r="J115" s="64"/>
    </row>
    <row r="116" spans="1:10" ht="30.75">
      <c r="A116" s="52" t="s">
        <v>980</v>
      </c>
      <c r="B116" s="53" t="s">
        <v>107</v>
      </c>
      <c r="C116" s="53" t="s">
        <v>997</v>
      </c>
      <c r="D116" s="53"/>
      <c r="E116" s="87">
        <f>E117+E119</f>
        <v>3303</v>
      </c>
      <c r="F116" s="87">
        <f>F117+F119</f>
        <v>3303</v>
      </c>
      <c r="G116" s="61"/>
      <c r="H116" s="62"/>
      <c r="I116" s="64"/>
      <c r="J116" s="64"/>
    </row>
    <row r="117" spans="1:10" ht="78">
      <c r="A117" s="52" t="s">
        <v>832</v>
      </c>
      <c r="B117" s="53" t="s">
        <v>107</v>
      </c>
      <c r="C117" s="53" t="s">
        <v>1008</v>
      </c>
      <c r="D117" s="53"/>
      <c r="E117" s="87">
        <f>E118</f>
        <v>672.4</v>
      </c>
      <c r="F117" s="87">
        <f>F118</f>
        <v>672.4</v>
      </c>
      <c r="G117" s="61"/>
      <c r="H117" s="62"/>
      <c r="I117" s="64"/>
      <c r="J117" s="64"/>
    </row>
    <row r="118" spans="1:10" ht="30.75">
      <c r="A118" s="52" t="s">
        <v>587</v>
      </c>
      <c r="B118" s="53" t="s">
        <v>107</v>
      </c>
      <c r="C118" s="53" t="s">
        <v>1008</v>
      </c>
      <c r="D118" s="53" t="s">
        <v>1086</v>
      </c>
      <c r="E118" s="87">
        <v>672.4</v>
      </c>
      <c r="F118" s="87">
        <v>672.4</v>
      </c>
      <c r="G118" s="61"/>
      <c r="H118" s="62"/>
      <c r="I118" s="64"/>
      <c r="J118" s="64"/>
    </row>
    <row r="119" spans="1:10" ht="46.5">
      <c r="A119" s="52" t="s">
        <v>925</v>
      </c>
      <c r="B119" s="53" t="s">
        <v>107</v>
      </c>
      <c r="C119" s="53" t="s">
        <v>1009</v>
      </c>
      <c r="D119" s="53"/>
      <c r="E119" s="87">
        <f>E120</f>
        <v>2630.6</v>
      </c>
      <c r="F119" s="87">
        <f>F120</f>
        <v>2630.6</v>
      </c>
      <c r="G119" s="61"/>
      <c r="H119" s="62"/>
      <c r="I119" s="64"/>
      <c r="J119" s="64"/>
    </row>
    <row r="120" spans="1:10" ht="30.75">
      <c r="A120" s="52" t="s">
        <v>587</v>
      </c>
      <c r="B120" s="53" t="s">
        <v>107</v>
      </c>
      <c r="C120" s="53" t="s">
        <v>1009</v>
      </c>
      <c r="D120" s="53" t="s">
        <v>1086</v>
      </c>
      <c r="E120" s="87">
        <v>2630.6</v>
      </c>
      <c r="F120" s="87">
        <v>2630.6</v>
      </c>
      <c r="G120" s="61"/>
      <c r="H120" s="62"/>
      <c r="I120" s="64"/>
      <c r="J120" s="64"/>
    </row>
    <row r="121" spans="1:6" s="55" customFormat="1" ht="15">
      <c r="A121" s="52" t="s">
        <v>1120</v>
      </c>
      <c r="B121" s="53" t="s">
        <v>1119</v>
      </c>
      <c r="C121" s="65"/>
      <c r="D121" s="65"/>
      <c r="E121" s="87">
        <f aca="true" t="shared" si="5" ref="E121:F124">E122</f>
        <v>275</v>
      </c>
      <c r="F121" s="87">
        <f t="shared" si="5"/>
        <v>275</v>
      </c>
    </row>
    <row r="122" spans="1:6" s="55" customFormat="1" ht="46.5">
      <c r="A122" s="52" t="s">
        <v>841</v>
      </c>
      <c r="B122" s="53" t="s">
        <v>1119</v>
      </c>
      <c r="C122" s="43" t="s">
        <v>733</v>
      </c>
      <c r="D122" s="43"/>
      <c r="E122" s="87">
        <f t="shared" si="5"/>
        <v>275</v>
      </c>
      <c r="F122" s="87">
        <f t="shared" si="5"/>
        <v>275</v>
      </c>
    </row>
    <row r="123" spans="1:6" s="55" customFormat="1" ht="30.75">
      <c r="A123" s="52" t="s">
        <v>737</v>
      </c>
      <c r="B123" s="53" t="s">
        <v>1119</v>
      </c>
      <c r="C123" s="43" t="s">
        <v>738</v>
      </c>
      <c r="D123" s="43"/>
      <c r="E123" s="87">
        <f t="shared" si="5"/>
        <v>275</v>
      </c>
      <c r="F123" s="87">
        <f t="shared" si="5"/>
        <v>275</v>
      </c>
    </row>
    <row r="124" spans="1:6" s="55" customFormat="1" ht="15">
      <c r="A124" s="52" t="s">
        <v>1121</v>
      </c>
      <c r="B124" s="53" t="s">
        <v>1119</v>
      </c>
      <c r="C124" s="43" t="s">
        <v>739</v>
      </c>
      <c r="D124" s="65"/>
      <c r="E124" s="87">
        <f t="shared" si="5"/>
        <v>275</v>
      </c>
      <c r="F124" s="87">
        <f t="shared" si="5"/>
        <v>275</v>
      </c>
    </row>
    <row r="125" spans="1:6" s="55" customFormat="1" ht="15">
      <c r="A125" s="52" t="s">
        <v>1087</v>
      </c>
      <c r="B125" s="53" t="s">
        <v>1119</v>
      </c>
      <c r="C125" s="43" t="s">
        <v>739</v>
      </c>
      <c r="D125" s="53" t="s">
        <v>1088</v>
      </c>
      <c r="E125" s="87">
        <v>275</v>
      </c>
      <c r="F125" s="87">
        <v>275</v>
      </c>
    </row>
    <row r="126" spans="1:6" s="55" customFormat="1" ht="15">
      <c r="A126" s="52" t="s">
        <v>548</v>
      </c>
      <c r="B126" s="53" t="s">
        <v>240</v>
      </c>
      <c r="C126" s="43"/>
      <c r="D126" s="53"/>
      <c r="E126" s="87">
        <f>E127</f>
        <v>39326</v>
      </c>
      <c r="F126" s="87">
        <f>F127</f>
        <v>40398</v>
      </c>
    </row>
    <row r="127" spans="1:6" s="55" customFormat="1" ht="46.5">
      <c r="A127" s="52" t="s">
        <v>841</v>
      </c>
      <c r="B127" s="53" t="s">
        <v>240</v>
      </c>
      <c r="C127" s="43" t="s">
        <v>733</v>
      </c>
      <c r="D127" s="53"/>
      <c r="E127" s="87">
        <f>E128</f>
        <v>39326</v>
      </c>
      <c r="F127" s="87">
        <f>F128</f>
        <v>40398</v>
      </c>
    </row>
    <row r="128" spans="1:6" s="55" customFormat="1" ht="30.75">
      <c r="A128" s="52" t="s">
        <v>734</v>
      </c>
      <c r="B128" s="53" t="s">
        <v>240</v>
      </c>
      <c r="C128" s="43" t="s">
        <v>735</v>
      </c>
      <c r="D128" s="53"/>
      <c r="E128" s="87">
        <f>E129+E132</f>
        <v>39326</v>
      </c>
      <c r="F128" s="87">
        <f>F129+F132</f>
        <v>40398</v>
      </c>
    </row>
    <row r="129" spans="1:6" s="55" customFormat="1" ht="15">
      <c r="A129" s="52" t="s">
        <v>122</v>
      </c>
      <c r="B129" s="53" t="s">
        <v>240</v>
      </c>
      <c r="C129" s="53" t="s">
        <v>736</v>
      </c>
      <c r="D129" s="53"/>
      <c r="E129" s="87">
        <f>E130+E131</f>
        <v>9244</v>
      </c>
      <c r="F129" s="87">
        <f>F130+F131</f>
        <v>9518</v>
      </c>
    </row>
    <row r="130" spans="1:6" s="55" customFormat="1" ht="30.75">
      <c r="A130" s="52" t="s">
        <v>587</v>
      </c>
      <c r="B130" s="53" t="s">
        <v>240</v>
      </c>
      <c r="C130" s="53" t="s">
        <v>736</v>
      </c>
      <c r="D130" s="53" t="s">
        <v>1086</v>
      </c>
      <c r="E130" s="87">
        <f>34419-30082</f>
        <v>4337</v>
      </c>
      <c r="F130" s="87">
        <f>35491-30880</f>
        <v>4611</v>
      </c>
    </row>
    <row r="131" spans="1:6" s="55" customFormat="1" ht="15">
      <c r="A131" s="52" t="s">
        <v>550</v>
      </c>
      <c r="B131" s="53" t="s">
        <v>240</v>
      </c>
      <c r="C131" s="53" t="s">
        <v>736</v>
      </c>
      <c r="D131" s="53" t="s">
        <v>1098</v>
      </c>
      <c r="E131" s="87">
        <v>4907</v>
      </c>
      <c r="F131" s="87">
        <v>4907</v>
      </c>
    </row>
    <row r="132" spans="1:6" s="55" customFormat="1" ht="46.5">
      <c r="A132" s="52" t="s">
        <v>1042</v>
      </c>
      <c r="B132" s="53" t="s">
        <v>240</v>
      </c>
      <c r="C132" s="53" t="s">
        <v>1041</v>
      </c>
      <c r="D132" s="53"/>
      <c r="E132" s="87">
        <f>E133</f>
        <v>30082</v>
      </c>
      <c r="F132" s="87">
        <f>F133</f>
        <v>30880</v>
      </c>
    </row>
    <row r="133" spans="1:6" s="55" customFormat="1" ht="30.75">
      <c r="A133" s="52" t="s">
        <v>587</v>
      </c>
      <c r="B133" s="53" t="s">
        <v>240</v>
      </c>
      <c r="C133" s="53" t="s">
        <v>1041</v>
      </c>
      <c r="D133" s="53" t="s">
        <v>1086</v>
      </c>
      <c r="E133" s="87">
        <v>30082</v>
      </c>
      <c r="F133" s="87">
        <v>30880</v>
      </c>
    </row>
    <row r="134" spans="1:6" s="55" customFormat="1" ht="15">
      <c r="A134" s="52" t="s">
        <v>232</v>
      </c>
      <c r="B134" s="53" t="s">
        <v>1124</v>
      </c>
      <c r="C134" s="53"/>
      <c r="D134" s="53"/>
      <c r="E134" s="87">
        <f>E135+E139</f>
        <v>3404.2</v>
      </c>
      <c r="F134" s="87">
        <f>F135+F139</f>
        <v>3429.7</v>
      </c>
    </row>
    <row r="135" spans="1:6" s="55" customFormat="1" ht="46.5">
      <c r="A135" s="52" t="s">
        <v>838</v>
      </c>
      <c r="B135" s="53" t="s">
        <v>1124</v>
      </c>
      <c r="C135" s="53" t="s">
        <v>676</v>
      </c>
      <c r="D135" s="53"/>
      <c r="E135" s="87">
        <f aca="true" t="shared" si="6" ref="E135:F137">E136</f>
        <v>1900</v>
      </c>
      <c r="F135" s="87">
        <f t="shared" si="6"/>
        <v>2000</v>
      </c>
    </row>
    <row r="136" spans="1:6" s="55" customFormat="1" ht="30.75">
      <c r="A136" s="52" t="s">
        <v>677</v>
      </c>
      <c r="B136" s="53" t="s">
        <v>1124</v>
      </c>
      <c r="C136" s="53" t="s">
        <v>678</v>
      </c>
      <c r="D136" s="53"/>
      <c r="E136" s="87">
        <f t="shared" si="6"/>
        <v>1900</v>
      </c>
      <c r="F136" s="87">
        <f t="shared" si="6"/>
        <v>2000</v>
      </c>
    </row>
    <row r="137" spans="1:6" s="55" customFormat="1" ht="15">
      <c r="A137" s="52" t="s">
        <v>539</v>
      </c>
      <c r="B137" s="53" t="s">
        <v>1124</v>
      </c>
      <c r="C137" s="53" t="s">
        <v>933</v>
      </c>
      <c r="D137" s="53"/>
      <c r="E137" s="87">
        <f t="shared" si="6"/>
        <v>1900</v>
      </c>
      <c r="F137" s="87">
        <f t="shared" si="6"/>
        <v>2000</v>
      </c>
    </row>
    <row r="138" spans="1:6" s="55" customFormat="1" ht="15">
      <c r="A138" s="52" t="s">
        <v>1087</v>
      </c>
      <c r="B138" s="53" t="s">
        <v>1124</v>
      </c>
      <c r="C138" s="53" t="s">
        <v>933</v>
      </c>
      <c r="D138" s="53" t="s">
        <v>1088</v>
      </c>
      <c r="E138" s="87">
        <v>1900</v>
      </c>
      <c r="F138" s="87">
        <v>2000</v>
      </c>
    </row>
    <row r="139" spans="1:6" s="55" customFormat="1" ht="62.25">
      <c r="A139" s="52" t="s">
        <v>715</v>
      </c>
      <c r="B139" s="53" t="s">
        <v>1124</v>
      </c>
      <c r="C139" s="53" t="s">
        <v>716</v>
      </c>
      <c r="D139" s="52"/>
      <c r="E139" s="87">
        <f>E140</f>
        <v>1504.2</v>
      </c>
      <c r="F139" s="87">
        <f>F140</f>
        <v>1429.7</v>
      </c>
    </row>
    <row r="140" spans="1:6" s="55" customFormat="1" ht="30.75">
      <c r="A140" s="52" t="s">
        <v>758</v>
      </c>
      <c r="B140" s="53" t="s">
        <v>1124</v>
      </c>
      <c r="C140" s="53" t="s">
        <v>762</v>
      </c>
      <c r="D140" s="52"/>
      <c r="E140" s="87">
        <f>E141+E143</f>
        <v>1504.2</v>
      </c>
      <c r="F140" s="87">
        <f>F141+F143</f>
        <v>1429.7</v>
      </c>
    </row>
    <row r="141" spans="1:6" s="55" customFormat="1" ht="46.5">
      <c r="A141" s="52" t="s">
        <v>601</v>
      </c>
      <c r="B141" s="53" t="s">
        <v>1124</v>
      </c>
      <c r="C141" s="53" t="s">
        <v>763</v>
      </c>
      <c r="D141" s="53"/>
      <c r="E141" s="87">
        <f>E142</f>
        <v>504.2</v>
      </c>
      <c r="F141" s="87">
        <f>F142</f>
        <v>429.7</v>
      </c>
    </row>
    <row r="142" spans="1:6" s="55" customFormat="1" ht="30.75">
      <c r="A142" s="52" t="s">
        <v>587</v>
      </c>
      <c r="B142" s="53" t="s">
        <v>1124</v>
      </c>
      <c r="C142" s="53" t="s">
        <v>763</v>
      </c>
      <c r="D142" s="53" t="s">
        <v>1086</v>
      </c>
      <c r="E142" s="87">
        <v>504.2</v>
      </c>
      <c r="F142" s="87">
        <v>429.7</v>
      </c>
    </row>
    <row r="143" spans="1:6" s="55" customFormat="1" ht="15">
      <c r="A143" s="52" t="s">
        <v>1026</v>
      </c>
      <c r="B143" s="53" t="s">
        <v>1124</v>
      </c>
      <c r="C143" s="53" t="s">
        <v>1027</v>
      </c>
      <c r="D143" s="53"/>
      <c r="E143" s="87">
        <f>E144</f>
        <v>1000</v>
      </c>
      <c r="F143" s="87">
        <f>F144</f>
        <v>1000</v>
      </c>
    </row>
    <row r="144" spans="1:6" s="55" customFormat="1" ht="30.75">
      <c r="A144" s="52" t="s">
        <v>587</v>
      </c>
      <c r="B144" s="53" t="s">
        <v>1124</v>
      </c>
      <c r="C144" s="53" t="s">
        <v>1027</v>
      </c>
      <c r="D144" s="53" t="s">
        <v>1086</v>
      </c>
      <c r="E144" s="87">
        <v>1000</v>
      </c>
      <c r="F144" s="87">
        <v>1000</v>
      </c>
    </row>
    <row r="145" spans="1:6" s="56" customFormat="1" ht="15">
      <c r="A145" s="70" t="s">
        <v>126</v>
      </c>
      <c r="B145" s="57" t="s">
        <v>124</v>
      </c>
      <c r="C145" s="57"/>
      <c r="D145" s="57"/>
      <c r="E145" s="183">
        <f>E146+E169+E154+E177</f>
        <v>92156</v>
      </c>
      <c r="F145" s="183">
        <f>F146+F169+F154+F177</f>
        <v>26300</v>
      </c>
    </row>
    <row r="146" spans="1:6" s="56" customFormat="1" ht="15">
      <c r="A146" s="52" t="s">
        <v>799</v>
      </c>
      <c r="B146" s="53" t="s">
        <v>798</v>
      </c>
      <c r="C146" s="53"/>
      <c r="D146" s="53"/>
      <c r="E146" s="87">
        <f>E147</f>
        <v>59680.8</v>
      </c>
      <c r="F146" s="87">
        <f>F147</f>
        <v>5050</v>
      </c>
    </row>
    <row r="147" spans="1:6" s="56" customFormat="1" ht="62.25">
      <c r="A147" s="52" t="s">
        <v>715</v>
      </c>
      <c r="B147" s="53" t="s">
        <v>798</v>
      </c>
      <c r="C147" s="53" t="s">
        <v>716</v>
      </c>
      <c r="D147" s="53"/>
      <c r="E147" s="87">
        <f>E148+E151</f>
        <v>59680.8</v>
      </c>
      <c r="F147" s="87">
        <f>F148+F151</f>
        <v>5050</v>
      </c>
    </row>
    <row r="148" spans="1:6" s="56" customFormat="1" ht="15">
      <c r="A148" s="52" t="s">
        <v>719</v>
      </c>
      <c r="B148" s="53" t="s">
        <v>798</v>
      </c>
      <c r="C148" s="53" t="s">
        <v>720</v>
      </c>
      <c r="D148" s="53"/>
      <c r="E148" s="87">
        <f>E149</f>
        <v>58630.8</v>
      </c>
      <c r="F148" s="87">
        <f>F149</f>
        <v>4000</v>
      </c>
    </row>
    <row r="149" spans="1:6" s="56" customFormat="1" ht="30.75">
      <c r="A149" s="52" t="s">
        <v>603</v>
      </c>
      <c r="B149" s="53" t="s">
        <v>798</v>
      </c>
      <c r="C149" s="53" t="s">
        <v>721</v>
      </c>
      <c r="D149" s="53"/>
      <c r="E149" s="87">
        <f>E150</f>
        <v>58630.8</v>
      </c>
      <c r="F149" s="87">
        <f>F150</f>
        <v>4000</v>
      </c>
    </row>
    <row r="150" spans="1:6" s="56" customFormat="1" ht="30.75">
      <c r="A150" s="52" t="s">
        <v>597</v>
      </c>
      <c r="B150" s="53" t="s">
        <v>798</v>
      </c>
      <c r="C150" s="53" t="s">
        <v>721</v>
      </c>
      <c r="D150" s="53" t="s">
        <v>1103</v>
      </c>
      <c r="E150" s="87">
        <v>58630.8</v>
      </c>
      <c r="F150" s="87">
        <v>4000</v>
      </c>
    </row>
    <row r="151" spans="1:6" s="56" customFormat="1" ht="15">
      <c r="A151" s="52" t="s">
        <v>588</v>
      </c>
      <c r="B151" s="53" t="s">
        <v>798</v>
      </c>
      <c r="C151" s="53" t="s">
        <v>757</v>
      </c>
      <c r="D151" s="53"/>
      <c r="E151" s="87">
        <f>E152</f>
        <v>1050</v>
      </c>
      <c r="F151" s="87">
        <f>F152</f>
        <v>1050</v>
      </c>
    </row>
    <row r="152" spans="1:6" s="56" customFormat="1" ht="30.75">
      <c r="A152" s="52" t="s">
        <v>800</v>
      </c>
      <c r="B152" s="53" t="s">
        <v>798</v>
      </c>
      <c r="C152" s="53" t="s">
        <v>759</v>
      </c>
      <c r="D152" s="53"/>
      <c r="E152" s="87">
        <f>E153</f>
        <v>1050</v>
      </c>
      <c r="F152" s="87">
        <f>F153</f>
        <v>1050</v>
      </c>
    </row>
    <row r="153" spans="1:6" s="56" customFormat="1" ht="30.75">
      <c r="A153" s="52" t="s">
        <v>587</v>
      </c>
      <c r="B153" s="53" t="s">
        <v>798</v>
      </c>
      <c r="C153" s="53" t="s">
        <v>759</v>
      </c>
      <c r="D153" s="53" t="s">
        <v>1086</v>
      </c>
      <c r="E153" s="87">
        <v>1050</v>
      </c>
      <c r="F153" s="87">
        <v>1050</v>
      </c>
    </row>
    <row r="154" spans="1:6" s="55" customFormat="1" ht="15">
      <c r="A154" s="52" t="s">
        <v>127</v>
      </c>
      <c r="B154" s="53" t="s">
        <v>125</v>
      </c>
      <c r="C154" s="53"/>
      <c r="D154" s="53"/>
      <c r="E154" s="87">
        <f>E155</f>
        <v>19225.2</v>
      </c>
      <c r="F154" s="87">
        <f>F155</f>
        <v>8000</v>
      </c>
    </row>
    <row r="155" spans="1:6" s="56" customFormat="1" ht="62.25">
      <c r="A155" s="52" t="s">
        <v>715</v>
      </c>
      <c r="B155" s="53" t="s">
        <v>125</v>
      </c>
      <c r="C155" s="53" t="s">
        <v>716</v>
      </c>
      <c r="D155" s="53"/>
      <c r="E155" s="87">
        <f>E156+E159+E162</f>
        <v>19225.2</v>
      </c>
      <c r="F155" s="87">
        <f>F156+F159+F162</f>
        <v>8000</v>
      </c>
    </row>
    <row r="156" spans="1:6" s="56" customFormat="1" ht="30.75">
      <c r="A156" s="52" t="s">
        <v>717</v>
      </c>
      <c r="B156" s="53" t="s">
        <v>125</v>
      </c>
      <c r="C156" s="53" t="s">
        <v>718</v>
      </c>
      <c r="D156" s="53"/>
      <c r="E156" s="87">
        <f>E157</f>
        <v>1300</v>
      </c>
      <c r="F156" s="87">
        <f>F157</f>
        <v>1300</v>
      </c>
    </row>
    <row r="157" spans="1:6" s="56" customFormat="1" ht="30.75">
      <c r="A157" s="52" t="s">
        <v>1023</v>
      </c>
      <c r="B157" s="53" t="s">
        <v>125</v>
      </c>
      <c r="C157" s="53" t="s">
        <v>1024</v>
      </c>
      <c r="D157" s="53"/>
      <c r="E157" s="87">
        <f>E158</f>
        <v>1300</v>
      </c>
      <c r="F157" s="87">
        <f>F158</f>
        <v>1300</v>
      </c>
    </row>
    <row r="158" spans="1:6" s="56" customFormat="1" ht="30.75">
      <c r="A158" s="52" t="s">
        <v>597</v>
      </c>
      <c r="B158" s="53" t="s">
        <v>125</v>
      </c>
      <c r="C158" s="53" t="s">
        <v>1024</v>
      </c>
      <c r="D158" s="53" t="s">
        <v>1103</v>
      </c>
      <c r="E158" s="87">
        <f>700+600</f>
        <v>1300</v>
      </c>
      <c r="F158" s="87">
        <v>1300</v>
      </c>
    </row>
    <row r="159" spans="1:6" s="56" customFormat="1" ht="62.25">
      <c r="A159" s="52" t="s">
        <v>918</v>
      </c>
      <c r="B159" s="53" t="s">
        <v>125</v>
      </c>
      <c r="C159" s="53" t="s">
        <v>722</v>
      </c>
      <c r="D159" s="53"/>
      <c r="E159" s="87">
        <f>E160</f>
        <v>6631.302</v>
      </c>
      <c r="F159" s="87">
        <f>F160</f>
        <v>6700</v>
      </c>
    </row>
    <row r="160" spans="1:6" s="56" customFormat="1" ht="30.75">
      <c r="A160" s="52" t="s">
        <v>1023</v>
      </c>
      <c r="B160" s="53" t="s">
        <v>125</v>
      </c>
      <c r="C160" s="53" t="s">
        <v>1025</v>
      </c>
      <c r="D160" s="53"/>
      <c r="E160" s="87">
        <f>E161</f>
        <v>6631.302</v>
      </c>
      <c r="F160" s="87">
        <f>F161</f>
        <v>6700</v>
      </c>
    </row>
    <row r="161" spans="1:6" s="56" customFormat="1" ht="30.75">
      <c r="A161" s="52" t="s">
        <v>597</v>
      </c>
      <c r="B161" s="53" t="s">
        <v>125</v>
      </c>
      <c r="C161" s="53" t="s">
        <v>1025</v>
      </c>
      <c r="D161" s="53" t="s">
        <v>1103</v>
      </c>
      <c r="E161" s="87">
        <v>6631.302</v>
      </c>
      <c r="F161" s="87">
        <f>2200+4500</f>
        <v>6700</v>
      </c>
    </row>
    <row r="162" spans="1:6" s="56" customFormat="1" ht="30.75">
      <c r="A162" s="52" t="s">
        <v>727</v>
      </c>
      <c r="B162" s="53" t="s">
        <v>125</v>
      </c>
      <c r="C162" s="53" t="s">
        <v>728</v>
      </c>
      <c r="D162" s="53"/>
      <c r="E162" s="87">
        <f>E165+E167+E163</f>
        <v>11293.898000000001</v>
      </c>
      <c r="F162" s="87">
        <f>F165+F167</f>
        <v>0</v>
      </c>
    </row>
    <row r="163" spans="1:6" s="56" customFormat="1" ht="46.5">
      <c r="A163" s="52" t="s">
        <v>1245</v>
      </c>
      <c r="B163" s="53" t="s">
        <v>125</v>
      </c>
      <c r="C163" s="53" t="s">
        <v>366</v>
      </c>
      <c r="D163" s="53"/>
      <c r="E163" s="87">
        <f>E164</f>
        <v>68.698</v>
      </c>
      <c r="F163" s="87">
        <v>0</v>
      </c>
    </row>
    <row r="164" spans="1:6" s="56" customFormat="1" ht="30.75">
      <c r="A164" s="52" t="s">
        <v>597</v>
      </c>
      <c r="B164" s="53" t="s">
        <v>125</v>
      </c>
      <c r="C164" s="53" t="s">
        <v>366</v>
      </c>
      <c r="D164" s="53" t="s">
        <v>1103</v>
      </c>
      <c r="E164" s="87">
        <v>68.698</v>
      </c>
      <c r="F164" s="87">
        <v>0</v>
      </c>
    </row>
    <row r="165" spans="1:6" s="56" customFormat="1" ht="46.5">
      <c r="A165" s="52" t="s">
        <v>929</v>
      </c>
      <c r="B165" s="53" t="s">
        <v>125</v>
      </c>
      <c r="C165" s="53" t="s">
        <v>928</v>
      </c>
      <c r="D165" s="53"/>
      <c r="E165" s="87">
        <f>E166</f>
        <v>2711.2</v>
      </c>
      <c r="F165" s="87">
        <f>F166</f>
        <v>0</v>
      </c>
    </row>
    <row r="166" spans="1:6" s="56" customFormat="1" ht="30.75">
      <c r="A166" s="52" t="s">
        <v>597</v>
      </c>
      <c r="B166" s="53" t="s">
        <v>125</v>
      </c>
      <c r="C166" s="53" t="s">
        <v>928</v>
      </c>
      <c r="D166" s="53" t="s">
        <v>1103</v>
      </c>
      <c r="E166" s="87">
        <v>2711.2</v>
      </c>
      <c r="F166" s="87">
        <v>0</v>
      </c>
    </row>
    <row r="167" spans="1:6" s="56" customFormat="1" ht="30.75">
      <c r="A167" s="52" t="s">
        <v>527</v>
      </c>
      <c r="B167" s="53" t="s">
        <v>125</v>
      </c>
      <c r="C167" s="53" t="s">
        <v>927</v>
      </c>
      <c r="D167" s="53"/>
      <c r="E167" s="87">
        <f>E168</f>
        <v>8514</v>
      </c>
      <c r="F167" s="87">
        <f>F168</f>
        <v>0</v>
      </c>
    </row>
    <row r="168" spans="1:6" s="56" customFormat="1" ht="30.75">
      <c r="A168" s="52" t="s">
        <v>597</v>
      </c>
      <c r="B168" s="53" t="s">
        <v>125</v>
      </c>
      <c r="C168" s="53" t="s">
        <v>927</v>
      </c>
      <c r="D168" s="53" t="s">
        <v>1103</v>
      </c>
      <c r="E168" s="87">
        <v>8514</v>
      </c>
      <c r="F168" s="87">
        <v>0</v>
      </c>
    </row>
    <row r="169" spans="1:6" s="55" customFormat="1" ht="15">
      <c r="A169" s="52" t="s">
        <v>788</v>
      </c>
      <c r="B169" s="53" t="s">
        <v>787</v>
      </c>
      <c r="C169" s="53"/>
      <c r="D169" s="53"/>
      <c r="E169" s="87">
        <f>E170</f>
        <v>13150</v>
      </c>
      <c r="F169" s="87">
        <f>F170</f>
        <v>13150</v>
      </c>
    </row>
    <row r="170" spans="1:6" s="55" customFormat="1" ht="62.25">
      <c r="A170" s="52" t="s">
        <v>715</v>
      </c>
      <c r="B170" s="53" t="s">
        <v>787</v>
      </c>
      <c r="C170" s="53" t="s">
        <v>716</v>
      </c>
      <c r="D170" s="53"/>
      <c r="E170" s="87">
        <f>E171</f>
        <v>13150</v>
      </c>
      <c r="F170" s="87">
        <f>F171</f>
        <v>13150</v>
      </c>
    </row>
    <row r="171" spans="1:6" s="55" customFormat="1" ht="46.5">
      <c r="A171" s="52" t="s">
        <v>919</v>
      </c>
      <c r="B171" s="53" t="s">
        <v>787</v>
      </c>
      <c r="C171" s="53" t="s">
        <v>723</v>
      </c>
      <c r="D171" s="53"/>
      <c r="E171" s="87">
        <f>E172+E175</f>
        <v>13150</v>
      </c>
      <c r="F171" s="87">
        <f>F172+F175</f>
        <v>13150</v>
      </c>
    </row>
    <row r="172" spans="1:6" s="55" customFormat="1" ht="15">
      <c r="A172" s="52" t="s">
        <v>833</v>
      </c>
      <c r="B172" s="53" t="s">
        <v>787</v>
      </c>
      <c r="C172" s="53" t="s">
        <v>724</v>
      </c>
      <c r="D172" s="53"/>
      <c r="E172" s="87">
        <f>E173+E174</f>
        <v>5050</v>
      </c>
      <c r="F172" s="87">
        <f>F173+F174</f>
        <v>5050</v>
      </c>
    </row>
    <row r="173" spans="1:6" s="55" customFormat="1" ht="30.75">
      <c r="A173" s="52" t="s">
        <v>587</v>
      </c>
      <c r="B173" s="53" t="s">
        <v>787</v>
      </c>
      <c r="C173" s="53" t="s">
        <v>724</v>
      </c>
      <c r="D173" s="53" t="s">
        <v>1086</v>
      </c>
      <c r="E173" s="87">
        <v>50</v>
      </c>
      <c r="F173" s="87">
        <v>50</v>
      </c>
    </row>
    <row r="174" spans="1:6" s="55" customFormat="1" ht="15">
      <c r="A174" s="52" t="s">
        <v>550</v>
      </c>
      <c r="B174" s="53" t="s">
        <v>787</v>
      </c>
      <c r="C174" s="53" t="s">
        <v>724</v>
      </c>
      <c r="D174" s="53" t="s">
        <v>1098</v>
      </c>
      <c r="E174" s="87">
        <v>5000</v>
      </c>
      <c r="F174" s="87">
        <v>5000</v>
      </c>
    </row>
    <row r="175" spans="1:6" s="55" customFormat="1" ht="46.5">
      <c r="A175" s="52" t="s">
        <v>604</v>
      </c>
      <c r="B175" s="53" t="s">
        <v>787</v>
      </c>
      <c r="C175" s="53" t="s">
        <v>725</v>
      </c>
      <c r="D175" s="53"/>
      <c r="E175" s="87">
        <f>E176</f>
        <v>8100</v>
      </c>
      <c r="F175" s="87">
        <f>F176</f>
        <v>8100</v>
      </c>
    </row>
    <row r="176" spans="1:6" s="55" customFormat="1" ht="15">
      <c r="A176" s="52" t="s">
        <v>550</v>
      </c>
      <c r="B176" s="53" t="s">
        <v>787</v>
      </c>
      <c r="C176" s="53" t="s">
        <v>725</v>
      </c>
      <c r="D176" s="53" t="s">
        <v>1098</v>
      </c>
      <c r="E176" s="87">
        <v>8100</v>
      </c>
      <c r="F176" s="87">
        <v>8100</v>
      </c>
    </row>
    <row r="177" spans="1:6" s="55" customFormat="1" ht="15">
      <c r="A177" s="52" t="s">
        <v>529</v>
      </c>
      <c r="B177" s="53" t="s">
        <v>528</v>
      </c>
      <c r="C177" s="53"/>
      <c r="D177" s="53"/>
      <c r="E177" s="87">
        <f aca="true" t="shared" si="7" ref="E177:F180">E178</f>
        <v>100</v>
      </c>
      <c r="F177" s="87">
        <f t="shared" si="7"/>
        <v>100</v>
      </c>
    </row>
    <row r="178" spans="1:6" s="55" customFormat="1" ht="62.25">
      <c r="A178" s="52" t="s">
        <v>715</v>
      </c>
      <c r="B178" s="53" t="s">
        <v>528</v>
      </c>
      <c r="C178" s="53" t="s">
        <v>716</v>
      </c>
      <c r="D178" s="53"/>
      <c r="E178" s="87">
        <f t="shared" si="7"/>
        <v>100</v>
      </c>
      <c r="F178" s="87">
        <f t="shared" si="7"/>
        <v>100</v>
      </c>
    </row>
    <row r="179" spans="1:6" s="55" customFormat="1" ht="46.5">
      <c r="A179" s="52" t="s">
        <v>726</v>
      </c>
      <c r="B179" s="53" t="s">
        <v>528</v>
      </c>
      <c r="C179" s="53" t="s">
        <v>934</v>
      </c>
      <c r="D179" s="53"/>
      <c r="E179" s="87">
        <f t="shared" si="7"/>
        <v>100</v>
      </c>
      <c r="F179" s="87">
        <f t="shared" si="7"/>
        <v>100</v>
      </c>
    </row>
    <row r="180" spans="1:6" s="55" customFormat="1" ht="78">
      <c r="A180" s="66" t="s">
        <v>1034</v>
      </c>
      <c r="B180" s="67" t="s">
        <v>528</v>
      </c>
      <c r="C180" s="67" t="s">
        <v>1036</v>
      </c>
      <c r="D180" s="67"/>
      <c r="E180" s="184">
        <f t="shared" si="7"/>
        <v>100</v>
      </c>
      <c r="F180" s="184">
        <f t="shared" si="7"/>
        <v>100</v>
      </c>
    </row>
    <row r="181" spans="1:6" s="55" customFormat="1" ht="30.75">
      <c r="A181" s="52" t="s">
        <v>587</v>
      </c>
      <c r="B181" s="53" t="s">
        <v>528</v>
      </c>
      <c r="C181" s="67" t="s">
        <v>1036</v>
      </c>
      <c r="D181" s="53" t="s">
        <v>1086</v>
      </c>
      <c r="E181" s="87">
        <v>100</v>
      </c>
      <c r="F181" s="87">
        <v>100</v>
      </c>
    </row>
    <row r="182" spans="1:9" s="55" customFormat="1" ht="15">
      <c r="A182" s="70" t="s">
        <v>233</v>
      </c>
      <c r="B182" s="57" t="s">
        <v>18</v>
      </c>
      <c r="C182" s="57"/>
      <c r="D182" s="57"/>
      <c r="E182" s="183">
        <f>E183+E199+E224+E247+E230</f>
        <v>922951</v>
      </c>
      <c r="F182" s="183">
        <f>F183+F199+F224+F247+F230</f>
        <v>923485</v>
      </c>
      <c r="H182" s="68"/>
      <c r="I182" s="69"/>
    </row>
    <row r="183" spans="1:6" s="55" customFormat="1" ht="15">
      <c r="A183" s="52" t="s">
        <v>23</v>
      </c>
      <c r="B183" s="53" t="s">
        <v>19</v>
      </c>
      <c r="C183" s="53"/>
      <c r="D183" s="53"/>
      <c r="E183" s="87">
        <f>E184</f>
        <v>299543.30000000005</v>
      </c>
      <c r="F183" s="87">
        <f>F184</f>
        <v>299581.30000000005</v>
      </c>
    </row>
    <row r="184" spans="1:6" s="55" customFormat="1" ht="30.75">
      <c r="A184" s="52" t="s">
        <v>84</v>
      </c>
      <c r="B184" s="53" t="s">
        <v>19</v>
      </c>
      <c r="C184" s="53" t="s">
        <v>954</v>
      </c>
      <c r="D184" s="53"/>
      <c r="E184" s="87">
        <f>E185+E196</f>
        <v>299543.30000000005</v>
      </c>
      <c r="F184" s="87">
        <f>F185+F196</f>
        <v>299581.30000000005</v>
      </c>
    </row>
    <row r="185" spans="1:6" s="55" customFormat="1" ht="30.75">
      <c r="A185" s="52" t="s">
        <v>627</v>
      </c>
      <c r="B185" s="53" t="s">
        <v>19</v>
      </c>
      <c r="C185" s="53" t="s">
        <v>955</v>
      </c>
      <c r="D185" s="53"/>
      <c r="E185" s="87">
        <f>E186+E188+E190+E192+E194</f>
        <v>293143.30000000005</v>
      </c>
      <c r="F185" s="87">
        <f>F186+F188+F190+F192+F194</f>
        <v>293181.30000000005</v>
      </c>
    </row>
    <row r="186" spans="1:6" s="55" customFormat="1" ht="15">
      <c r="A186" s="52" t="s">
        <v>605</v>
      </c>
      <c r="B186" s="53" t="s">
        <v>19</v>
      </c>
      <c r="C186" s="53" t="s">
        <v>632</v>
      </c>
      <c r="D186" s="53"/>
      <c r="E186" s="87">
        <f>E187</f>
        <v>88698</v>
      </c>
      <c r="F186" s="87">
        <f>F187</f>
        <v>88736</v>
      </c>
    </row>
    <row r="187" spans="1:6" s="55" customFormat="1" ht="30.75">
      <c r="A187" s="52" t="s">
        <v>1094</v>
      </c>
      <c r="B187" s="53" t="s">
        <v>19</v>
      </c>
      <c r="C187" s="53" t="s">
        <v>632</v>
      </c>
      <c r="D187" s="53" t="s">
        <v>1095</v>
      </c>
      <c r="E187" s="87">
        <f>88698</f>
        <v>88698</v>
      </c>
      <c r="F187" s="87">
        <f>88736</f>
        <v>88736</v>
      </c>
    </row>
    <row r="188" spans="1:6" s="55" customFormat="1" ht="46.5" hidden="1">
      <c r="A188" s="52" t="s">
        <v>834</v>
      </c>
      <c r="B188" s="53" t="s">
        <v>19</v>
      </c>
      <c r="C188" s="53" t="s">
        <v>633</v>
      </c>
      <c r="D188" s="53"/>
      <c r="E188" s="87">
        <f>E189</f>
        <v>0</v>
      </c>
      <c r="F188" s="87">
        <f>F189</f>
        <v>0</v>
      </c>
    </row>
    <row r="189" spans="1:6" s="55" customFormat="1" ht="30.75" hidden="1">
      <c r="A189" s="52" t="s">
        <v>1094</v>
      </c>
      <c r="B189" s="53" t="s">
        <v>19</v>
      </c>
      <c r="C189" s="53" t="s">
        <v>633</v>
      </c>
      <c r="D189" s="53" t="s">
        <v>1095</v>
      </c>
      <c r="E189" s="87">
        <v>0</v>
      </c>
      <c r="F189" s="87"/>
    </row>
    <row r="190" spans="1:6" s="55" customFormat="1" ht="186.75">
      <c r="A190" s="52" t="s">
        <v>796</v>
      </c>
      <c r="B190" s="53" t="s">
        <v>19</v>
      </c>
      <c r="C190" s="53" t="s">
        <v>629</v>
      </c>
      <c r="D190" s="53"/>
      <c r="E190" s="87">
        <f>E191</f>
        <v>157211.2</v>
      </c>
      <c r="F190" s="87">
        <f>F191</f>
        <v>157211.2</v>
      </c>
    </row>
    <row r="191" spans="1:6" s="55" customFormat="1" ht="30.75">
      <c r="A191" s="52" t="s">
        <v>1094</v>
      </c>
      <c r="B191" s="53" t="s">
        <v>19</v>
      </c>
      <c r="C191" s="53" t="s">
        <v>629</v>
      </c>
      <c r="D191" s="53" t="s">
        <v>1095</v>
      </c>
      <c r="E191" s="87">
        <v>157211.2</v>
      </c>
      <c r="F191" s="87">
        <v>157211.2</v>
      </c>
    </row>
    <row r="192" spans="1:6" s="55" customFormat="1" ht="186.75">
      <c r="A192" s="52" t="s">
        <v>835</v>
      </c>
      <c r="B192" s="53" t="s">
        <v>19</v>
      </c>
      <c r="C192" s="53" t="s">
        <v>630</v>
      </c>
      <c r="D192" s="53"/>
      <c r="E192" s="87">
        <f>E193</f>
        <v>1800.1</v>
      </c>
      <c r="F192" s="87">
        <f>F193</f>
        <v>1800.1</v>
      </c>
    </row>
    <row r="193" spans="1:6" s="55" customFormat="1" ht="30.75">
      <c r="A193" s="52" t="s">
        <v>1094</v>
      </c>
      <c r="B193" s="53" t="s">
        <v>19</v>
      </c>
      <c r="C193" s="53" t="s">
        <v>630</v>
      </c>
      <c r="D193" s="53" t="s">
        <v>1095</v>
      </c>
      <c r="E193" s="87">
        <v>1800.1</v>
      </c>
      <c r="F193" s="87">
        <v>1800.1</v>
      </c>
    </row>
    <row r="194" spans="1:6" s="55" customFormat="1" ht="202.5">
      <c r="A194" s="52" t="s">
        <v>530</v>
      </c>
      <c r="B194" s="53" t="s">
        <v>19</v>
      </c>
      <c r="C194" s="53" t="s">
        <v>631</v>
      </c>
      <c r="D194" s="53"/>
      <c r="E194" s="87">
        <f>E195</f>
        <v>45434</v>
      </c>
      <c r="F194" s="87">
        <f>F195</f>
        <v>45434</v>
      </c>
    </row>
    <row r="195" spans="1:6" s="55" customFormat="1" ht="30.75">
      <c r="A195" s="52" t="s">
        <v>1094</v>
      </c>
      <c r="B195" s="53" t="s">
        <v>19</v>
      </c>
      <c r="C195" s="53" t="s">
        <v>631</v>
      </c>
      <c r="D195" s="53" t="s">
        <v>1095</v>
      </c>
      <c r="E195" s="87">
        <v>45434</v>
      </c>
      <c r="F195" s="87">
        <v>45434</v>
      </c>
    </row>
    <row r="196" spans="1:6" s="55" customFormat="1" ht="46.5">
      <c r="A196" s="52" t="s">
        <v>977</v>
      </c>
      <c r="B196" s="53" t="s">
        <v>19</v>
      </c>
      <c r="C196" s="53" t="s">
        <v>652</v>
      </c>
      <c r="D196" s="53"/>
      <c r="E196" s="87">
        <f>E197</f>
        <v>6400</v>
      </c>
      <c r="F196" s="87">
        <f>F197</f>
        <v>6400</v>
      </c>
    </row>
    <row r="197" spans="1:6" s="55" customFormat="1" ht="15">
      <c r="A197" s="52" t="s">
        <v>605</v>
      </c>
      <c r="B197" s="53" t="s">
        <v>19</v>
      </c>
      <c r="C197" s="53" t="s">
        <v>1028</v>
      </c>
      <c r="D197" s="53"/>
      <c r="E197" s="87">
        <f>E198</f>
        <v>6400</v>
      </c>
      <c r="F197" s="87">
        <f>F198</f>
        <v>6400</v>
      </c>
    </row>
    <row r="198" spans="1:6" s="55" customFormat="1" ht="30.75">
      <c r="A198" s="52" t="s">
        <v>1094</v>
      </c>
      <c r="B198" s="53" t="s">
        <v>19</v>
      </c>
      <c r="C198" s="53" t="s">
        <v>1028</v>
      </c>
      <c r="D198" s="53" t="s">
        <v>1095</v>
      </c>
      <c r="E198" s="87">
        <v>6400</v>
      </c>
      <c r="F198" s="87">
        <v>6400</v>
      </c>
    </row>
    <row r="199" spans="1:6" s="55" customFormat="1" ht="15">
      <c r="A199" s="52" t="s">
        <v>24</v>
      </c>
      <c r="B199" s="53" t="s">
        <v>234</v>
      </c>
      <c r="C199" s="53"/>
      <c r="D199" s="53"/>
      <c r="E199" s="87">
        <f>E200+E220</f>
        <v>564363.1</v>
      </c>
      <c r="F199" s="87">
        <f>F200+F220</f>
        <v>564790.1</v>
      </c>
    </row>
    <row r="200" spans="1:6" s="55" customFormat="1" ht="30.75">
      <c r="A200" s="52" t="s">
        <v>84</v>
      </c>
      <c r="B200" s="53" t="s">
        <v>234</v>
      </c>
      <c r="C200" s="53" t="s">
        <v>954</v>
      </c>
      <c r="D200" s="53"/>
      <c r="E200" s="87">
        <f>E201+E212+E215</f>
        <v>536186.1</v>
      </c>
      <c r="F200" s="87">
        <f>F201+F212+F215</f>
        <v>536540.1</v>
      </c>
    </row>
    <row r="201" spans="1:6" s="55" customFormat="1" ht="30.75">
      <c r="A201" s="52" t="s">
        <v>634</v>
      </c>
      <c r="B201" s="53" t="s">
        <v>234</v>
      </c>
      <c r="C201" s="53" t="s">
        <v>635</v>
      </c>
      <c r="D201" s="53"/>
      <c r="E201" s="87">
        <f>E202+E204+E206+E208+E210</f>
        <v>465322.3</v>
      </c>
      <c r="F201" s="87">
        <f>F202+F204+F206+F208+F210</f>
        <v>465566.3</v>
      </c>
    </row>
    <row r="202" spans="1:6" s="55" customFormat="1" ht="30.75">
      <c r="A202" s="52" t="s">
        <v>606</v>
      </c>
      <c r="B202" s="53" t="s">
        <v>234</v>
      </c>
      <c r="C202" s="53" t="s">
        <v>639</v>
      </c>
      <c r="D202" s="53"/>
      <c r="E202" s="87">
        <f>E203</f>
        <v>113622</v>
      </c>
      <c r="F202" s="87">
        <f>F203</f>
        <v>113866</v>
      </c>
    </row>
    <row r="203" spans="1:6" s="55" customFormat="1" ht="30.75">
      <c r="A203" s="52" t="s">
        <v>1094</v>
      </c>
      <c r="B203" s="53" t="s">
        <v>234</v>
      </c>
      <c r="C203" s="53" t="s">
        <v>639</v>
      </c>
      <c r="D203" s="53" t="s">
        <v>1095</v>
      </c>
      <c r="E203" s="87">
        <f>113622</f>
        <v>113622</v>
      </c>
      <c r="F203" s="87">
        <f>113866</f>
        <v>113866</v>
      </c>
    </row>
    <row r="204" spans="1:6" s="55" customFormat="1" ht="46.5" hidden="1">
      <c r="A204" s="52" t="s">
        <v>834</v>
      </c>
      <c r="B204" s="53" t="s">
        <v>234</v>
      </c>
      <c r="C204" s="53" t="s">
        <v>640</v>
      </c>
      <c r="D204" s="53"/>
      <c r="E204" s="87">
        <f>E205</f>
        <v>0</v>
      </c>
      <c r="F204" s="87">
        <f>F205</f>
        <v>0</v>
      </c>
    </row>
    <row r="205" spans="1:6" s="55" customFormat="1" ht="30.75" hidden="1">
      <c r="A205" s="52" t="s">
        <v>1094</v>
      </c>
      <c r="B205" s="53" t="s">
        <v>234</v>
      </c>
      <c r="C205" s="53" t="s">
        <v>640</v>
      </c>
      <c r="D205" s="53" t="s">
        <v>1095</v>
      </c>
      <c r="E205" s="87">
        <v>0</v>
      </c>
      <c r="F205" s="87"/>
    </row>
    <row r="206" spans="1:6" s="55" customFormat="1" ht="156">
      <c r="A206" s="52" t="s">
        <v>836</v>
      </c>
      <c r="B206" s="53" t="s">
        <v>234</v>
      </c>
      <c r="C206" s="53" t="s">
        <v>636</v>
      </c>
      <c r="D206" s="53"/>
      <c r="E206" s="87">
        <f>E207</f>
        <v>313115.5</v>
      </c>
      <c r="F206" s="87">
        <f>F207</f>
        <v>313115.5</v>
      </c>
    </row>
    <row r="207" spans="1:6" s="55" customFormat="1" ht="30.75">
      <c r="A207" s="52" t="s">
        <v>1094</v>
      </c>
      <c r="B207" s="53" t="s">
        <v>234</v>
      </c>
      <c r="C207" s="53" t="s">
        <v>636</v>
      </c>
      <c r="D207" s="53" t="s">
        <v>1095</v>
      </c>
      <c r="E207" s="87">
        <v>313115.5</v>
      </c>
      <c r="F207" s="87">
        <v>313115.5</v>
      </c>
    </row>
    <row r="208" spans="1:6" s="55" customFormat="1" ht="171">
      <c r="A208" s="52" t="s">
        <v>1129</v>
      </c>
      <c r="B208" s="53" t="s">
        <v>234</v>
      </c>
      <c r="C208" s="53" t="s">
        <v>637</v>
      </c>
      <c r="D208" s="53"/>
      <c r="E208" s="87">
        <f>E209</f>
        <v>5394.6</v>
      </c>
      <c r="F208" s="87">
        <f>F209</f>
        <v>5394.6</v>
      </c>
    </row>
    <row r="209" spans="1:6" s="55" customFormat="1" ht="30.75">
      <c r="A209" s="52" t="s">
        <v>1094</v>
      </c>
      <c r="B209" s="53" t="s">
        <v>234</v>
      </c>
      <c r="C209" s="53" t="s">
        <v>637</v>
      </c>
      <c r="D209" s="53" t="s">
        <v>1095</v>
      </c>
      <c r="E209" s="87">
        <v>5394.6</v>
      </c>
      <c r="F209" s="87">
        <v>5394.6</v>
      </c>
    </row>
    <row r="210" spans="1:6" s="55" customFormat="1" ht="186.75">
      <c r="A210" s="52" t="s">
        <v>577</v>
      </c>
      <c r="B210" s="53" t="s">
        <v>234</v>
      </c>
      <c r="C210" s="53" t="s">
        <v>638</v>
      </c>
      <c r="D210" s="53"/>
      <c r="E210" s="87">
        <f>E211</f>
        <v>33190.2</v>
      </c>
      <c r="F210" s="87">
        <f>F211</f>
        <v>33190.2</v>
      </c>
    </row>
    <row r="211" spans="1:6" s="55" customFormat="1" ht="30.75">
      <c r="A211" s="52" t="s">
        <v>1094</v>
      </c>
      <c r="B211" s="53" t="s">
        <v>234</v>
      </c>
      <c r="C211" s="53" t="s">
        <v>638</v>
      </c>
      <c r="D211" s="53" t="s">
        <v>1095</v>
      </c>
      <c r="E211" s="87">
        <v>33190.2</v>
      </c>
      <c r="F211" s="87">
        <v>33190.2</v>
      </c>
    </row>
    <row r="212" spans="1:6" s="55" customFormat="1" ht="30.75">
      <c r="A212" s="52" t="s">
        <v>641</v>
      </c>
      <c r="B212" s="53" t="s">
        <v>234</v>
      </c>
      <c r="C212" s="53" t="s">
        <v>642</v>
      </c>
      <c r="D212" s="53"/>
      <c r="E212" s="87">
        <f>E213</f>
        <v>55891</v>
      </c>
      <c r="F212" s="87">
        <f>F213</f>
        <v>55901</v>
      </c>
    </row>
    <row r="213" spans="1:6" s="55" customFormat="1" ht="15">
      <c r="A213" s="52" t="s">
        <v>607</v>
      </c>
      <c r="B213" s="53" t="s">
        <v>234</v>
      </c>
      <c r="C213" s="53" t="s">
        <v>643</v>
      </c>
      <c r="D213" s="53"/>
      <c r="E213" s="87">
        <f>E214</f>
        <v>55891</v>
      </c>
      <c r="F213" s="87">
        <f>F214</f>
        <v>55901</v>
      </c>
    </row>
    <row r="214" spans="1:6" s="55" customFormat="1" ht="30.75">
      <c r="A214" s="52" t="s">
        <v>1094</v>
      </c>
      <c r="B214" s="53" t="s">
        <v>234</v>
      </c>
      <c r="C214" s="53" t="s">
        <v>643</v>
      </c>
      <c r="D214" s="53" t="s">
        <v>1095</v>
      </c>
      <c r="E214" s="87">
        <v>55891</v>
      </c>
      <c r="F214" s="87">
        <v>55901</v>
      </c>
    </row>
    <row r="215" spans="1:6" s="55" customFormat="1" ht="46.5">
      <c r="A215" s="52" t="s">
        <v>644</v>
      </c>
      <c r="B215" s="53" t="s">
        <v>234</v>
      </c>
      <c r="C215" s="53" t="s">
        <v>652</v>
      </c>
      <c r="D215" s="53"/>
      <c r="E215" s="87">
        <f>E216+E218</f>
        <v>14972.8</v>
      </c>
      <c r="F215" s="87">
        <f>F216+F218</f>
        <v>15072.8</v>
      </c>
    </row>
    <row r="216" spans="1:6" s="55" customFormat="1" ht="30.75">
      <c r="A216" s="52" t="s">
        <v>606</v>
      </c>
      <c r="B216" s="53" t="s">
        <v>234</v>
      </c>
      <c r="C216" s="53" t="s">
        <v>1029</v>
      </c>
      <c r="D216" s="53"/>
      <c r="E216" s="87">
        <f>E217</f>
        <v>14200</v>
      </c>
      <c r="F216" s="87">
        <f>F217</f>
        <v>14300</v>
      </c>
    </row>
    <row r="217" spans="1:6" s="55" customFormat="1" ht="30.75">
      <c r="A217" s="52" t="s">
        <v>1094</v>
      </c>
      <c r="B217" s="53" t="s">
        <v>234</v>
      </c>
      <c r="C217" s="53" t="s">
        <v>1029</v>
      </c>
      <c r="D217" s="53" t="s">
        <v>1095</v>
      </c>
      <c r="E217" s="87">
        <v>14200</v>
      </c>
      <c r="F217" s="87">
        <v>14300</v>
      </c>
    </row>
    <row r="218" spans="1:6" s="55" customFormat="1" ht="124.5">
      <c r="A218" s="52" t="s">
        <v>608</v>
      </c>
      <c r="B218" s="53" t="s">
        <v>234</v>
      </c>
      <c r="C218" s="53" t="s">
        <v>944</v>
      </c>
      <c r="D218" s="53"/>
      <c r="E218" s="87">
        <f>E219</f>
        <v>772.8</v>
      </c>
      <c r="F218" s="87">
        <f>F219</f>
        <v>772.8</v>
      </c>
    </row>
    <row r="219" spans="1:6" s="55" customFormat="1" ht="15">
      <c r="A219" s="52" t="s">
        <v>1100</v>
      </c>
      <c r="B219" s="53" t="s">
        <v>234</v>
      </c>
      <c r="C219" s="53" t="s">
        <v>944</v>
      </c>
      <c r="D219" s="53" t="s">
        <v>1099</v>
      </c>
      <c r="E219" s="87">
        <v>772.8</v>
      </c>
      <c r="F219" s="87">
        <v>772.8</v>
      </c>
    </row>
    <row r="220" spans="1:6" s="55" customFormat="1" ht="30.75">
      <c r="A220" s="52" t="s">
        <v>840</v>
      </c>
      <c r="B220" s="53" t="s">
        <v>234</v>
      </c>
      <c r="C220" s="53" t="s">
        <v>683</v>
      </c>
      <c r="D220" s="53"/>
      <c r="E220" s="87">
        <f aca="true" t="shared" si="8" ref="E220:F222">E221</f>
        <v>28177</v>
      </c>
      <c r="F220" s="87">
        <f t="shared" si="8"/>
        <v>28250</v>
      </c>
    </row>
    <row r="221" spans="1:6" s="55" customFormat="1" ht="30.75">
      <c r="A221" s="52" t="s">
        <v>689</v>
      </c>
      <c r="B221" s="53" t="s">
        <v>234</v>
      </c>
      <c r="C221" s="53" t="s">
        <v>691</v>
      </c>
      <c r="D221" s="53"/>
      <c r="E221" s="87">
        <f t="shared" si="8"/>
        <v>28177</v>
      </c>
      <c r="F221" s="87">
        <f t="shared" si="8"/>
        <v>28250</v>
      </c>
    </row>
    <row r="222" spans="1:6" s="55" customFormat="1" ht="15">
      <c r="A222" s="52" t="s">
        <v>607</v>
      </c>
      <c r="B222" s="53" t="s">
        <v>234</v>
      </c>
      <c r="C222" s="53" t="s">
        <v>692</v>
      </c>
      <c r="D222" s="53"/>
      <c r="E222" s="87">
        <f t="shared" si="8"/>
        <v>28177</v>
      </c>
      <c r="F222" s="87">
        <f t="shared" si="8"/>
        <v>28250</v>
      </c>
    </row>
    <row r="223" spans="1:6" s="55" customFormat="1" ht="30.75">
      <c r="A223" s="52" t="s">
        <v>1094</v>
      </c>
      <c r="B223" s="53" t="s">
        <v>234</v>
      </c>
      <c r="C223" s="53" t="s">
        <v>692</v>
      </c>
      <c r="D223" s="53" t="s">
        <v>1095</v>
      </c>
      <c r="E223" s="87">
        <v>28177</v>
      </c>
      <c r="F223" s="87">
        <v>28250</v>
      </c>
    </row>
    <row r="224" spans="1:6" s="55" customFormat="1" ht="30.75">
      <c r="A224" s="52" t="s">
        <v>1125</v>
      </c>
      <c r="B224" s="53" t="s">
        <v>20</v>
      </c>
      <c r="C224" s="53"/>
      <c r="D224" s="53"/>
      <c r="E224" s="87">
        <f>E227</f>
        <v>500</v>
      </c>
      <c r="F224" s="87">
        <f>F227</f>
        <v>500</v>
      </c>
    </row>
    <row r="225" spans="1:6" s="55" customFormat="1" ht="30.75">
      <c r="A225" s="52" t="s">
        <v>84</v>
      </c>
      <c r="B225" s="53" t="s">
        <v>20</v>
      </c>
      <c r="C225" s="53" t="s">
        <v>954</v>
      </c>
      <c r="D225" s="53"/>
      <c r="E225" s="87">
        <f>E227</f>
        <v>500</v>
      </c>
      <c r="F225" s="87">
        <f>F227</f>
        <v>500</v>
      </c>
    </row>
    <row r="226" spans="1:6" s="55" customFormat="1" ht="30.75">
      <c r="A226" s="52" t="s">
        <v>764</v>
      </c>
      <c r="B226" s="53" t="s">
        <v>20</v>
      </c>
      <c r="C226" s="53" t="s">
        <v>649</v>
      </c>
      <c r="D226" s="53"/>
      <c r="E226" s="87">
        <f>E227</f>
        <v>500</v>
      </c>
      <c r="F226" s="87">
        <f>F227</f>
        <v>500</v>
      </c>
    </row>
    <row r="227" spans="1:6" s="55" customFormat="1" ht="15">
      <c r="A227" s="52" t="s">
        <v>1104</v>
      </c>
      <c r="B227" s="53" t="s">
        <v>20</v>
      </c>
      <c r="C227" s="53" t="s">
        <v>939</v>
      </c>
      <c r="D227" s="53"/>
      <c r="E227" s="87">
        <f>E228+E229</f>
        <v>500</v>
      </c>
      <c r="F227" s="87">
        <f>F228+F229</f>
        <v>500</v>
      </c>
    </row>
    <row r="228" spans="1:6" s="55" customFormat="1" ht="62.25">
      <c r="A228" s="52" t="s">
        <v>1084</v>
      </c>
      <c r="B228" s="53" t="s">
        <v>20</v>
      </c>
      <c r="C228" s="53" t="s">
        <v>939</v>
      </c>
      <c r="D228" s="53" t="s">
        <v>1085</v>
      </c>
      <c r="E228" s="87">
        <v>70</v>
      </c>
      <c r="F228" s="87">
        <v>70</v>
      </c>
    </row>
    <row r="229" spans="1:6" s="55" customFormat="1" ht="30.75">
      <c r="A229" s="52" t="s">
        <v>587</v>
      </c>
      <c r="B229" s="53" t="s">
        <v>20</v>
      </c>
      <c r="C229" s="53" t="s">
        <v>939</v>
      </c>
      <c r="D229" s="53" t="s">
        <v>1086</v>
      </c>
      <c r="E229" s="87">
        <v>430</v>
      </c>
      <c r="F229" s="87">
        <v>430</v>
      </c>
    </row>
    <row r="230" spans="1:6" s="55" customFormat="1" ht="15">
      <c r="A230" s="52" t="s">
        <v>245</v>
      </c>
      <c r="B230" s="53" t="s">
        <v>235</v>
      </c>
      <c r="C230" s="53"/>
      <c r="D230" s="53"/>
      <c r="E230" s="87">
        <f>E231+E239+E243</f>
        <v>31074.6</v>
      </c>
      <c r="F230" s="87">
        <f>F231+F239+F243</f>
        <v>31127.6</v>
      </c>
    </row>
    <row r="231" spans="1:6" s="55" customFormat="1" ht="30.75">
      <c r="A231" s="52" t="s">
        <v>84</v>
      </c>
      <c r="B231" s="53" t="s">
        <v>235</v>
      </c>
      <c r="C231" s="53" t="s">
        <v>954</v>
      </c>
      <c r="D231" s="53"/>
      <c r="E231" s="87">
        <f>E232</f>
        <v>19264.6</v>
      </c>
      <c r="F231" s="87">
        <f>F232</f>
        <v>19264.6</v>
      </c>
    </row>
    <row r="232" spans="1:6" s="55" customFormat="1" ht="30.75">
      <c r="A232" s="52" t="s">
        <v>648</v>
      </c>
      <c r="B232" s="53" t="s">
        <v>235</v>
      </c>
      <c r="C232" s="53" t="s">
        <v>645</v>
      </c>
      <c r="D232" s="53"/>
      <c r="E232" s="87">
        <f>E233+E235+E237</f>
        <v>19264.6</v>
      </c>
      <c r="F232" s="87">
        <f>F233+F235+F237</f>
        <v>19264.6</v>
      </c>
    </row>
    <row r="233" spans="1:6" s="55" customFormat="1" ht="15">
      <c r="A233" s="52" t="s">
        <v>138</v>
      </c>
      <c r="B233" s="53" t="s">
        <v>235</v>
      </c>
      <c r="C233" s="53" t="s">
        <v>935</v>
      </c>
      <c r="D233" s="53"/>
      <c r="E233" s="87">
        <f>E234</f>
        <v>1850</v>
      </c>
      <c r="F233" s="87">
        <f>F234</f>
        <v>1850</v>
      </c>
    </row>
    <row r="234" spans="1:6" s="55" customFormat="1" ht="30.75">
      <c r="A234" s="52" t="s">
        <v>1094</v>
      </c>
      <c r="B234" s="53" t="s">
        <v>235</v>
      </c>
      <c r="C234" s="53" t="s">
        <v>935</v>
      </c>
      <c r="D234" s="53" t="s">
        <v>1095</v>
      </c>
      <c r="E234" s="87">
        <v>1850</v>
      </c>
      <c r="F234" s="87">
        <v>1850</v>
      </c>
    </row>
    <row r="235" spans="1:6" s="55" customFormat="1" ht="46.5">
      <c r="A235" s="52" t="s">
        <v>609</v>
      </c>
      <c r="B235" s="53" t="s">
        <v>235</v>
      </c>
      <c r="C235" s="53" t="s">
        <v>936</v>
      </c>
      <c r="D235" s="53"/>
      <c r="E235" s="87">
        <f>E236</f>
        <v>15544.5</v>
      </c>
      <c r="F235" s="87">
        <f>F236</f>
        <v>15544.5</v>
      </c>
    </row>
    <row r="236" spans="1:6" s="55" customFormat="1" ht="30.75">
      <c r="A236" s="52" t="s">
        <v>1094</v>
      </c>
      <c r="B236" s="53" t="s">
        <v>235</v>
      </c>
      <c r="C236" s="53" t="s">
        <v>936</v>
      </c>
      <c r="D236" s="53" t="s">
        <v>1095</v>
      </c>
      <c r="E236" s="87">
        <v>15544.5</v>
      </c>
      <c r="F236" s="87">
        <v>15544.5</v>
      </c>
    </row>
    <row r="237" spans="1:6" s="55" customFormat="1" ht="46.5">
      <c r="A237" s="52" t="s">
        <v>610</v>
      </c>
      <c r="B237" s="53" t="s">
        <v>235</v>
      </c>
      <c r="C237" s="53" t="s">
        <v>937</v>
      </c>
      <c r="D237" s="53"/>
      <c r="E237" s="87">
        <f>E238</f>
        <v>1870.1</v>
      </c>
      <c r="F237" s="87">
        <f>F238</f>
        <v>1870.1</v>
      </c>
    </row>
    <row r="238" spans="1:6" s="55" customFormat="1" ht="30.75">
      <c r="A238" s="52" t="s">
        <v>1094</v>
      </c>
      <c r="B238" s="53" t="s">
        <v>235</v>
      </c>
      <c r="C238" s="53" t="s">
        <v>937</v>
      </c>
      <c r="D238" s="53" t="s">
        <v>1095</v>
      </c>
      <c r="E238" s="87">
        <v>1870.1</v>
      </c>
      <c r="F238" s="87">
        <v>1870.1</v>
      </c>
    </row>
    <row r="239" spans="1:6" s="55" customFormat="1" ht="46.5">
      <c r="A239" s="52" t="s">
        <v>661</v>
      </c>
      <c r="B239" s="53" t="s">
        <v>235</v>
      </c>
      <c r="C239" s="53" t="s">
        <v>662</v>
      </c>
      <c r="D239" s="53"/>
      <c r="E239" s="87">
        <f aca="true" t="shared" si="9" ref="E239:F241">E240</f>
        <v>11620</v>
      </c>
      <c r="F239" s="87">
        <f t="shared" si="9"/>
        <v>11663</v>
      </c>
    </row>
    <row r="240" spans="1:6" s="55" customFormat="1" ht="15">
      <c r="A240" s="52" t="s">
        <v>588</v>
      </c>
      <c r="B240" s="53" t="s">
        <v>235</v>
      </c>
      <c r="C240" s="53" t="s">
        <v>664</v>
      </c>
      <c r="D240" s="53"/>
      <c r="E240" s="87">
        <f t="shared" si="9"/>
        <v>11620</v>
      </c>
      <c r="F240" s="87">
        <f t="shared" si="9"/>
        <v>11663</v>
      </c>
    </row>
    <row r="241" spans="1:6" s="55" customFormat="1" ht="15">
      <c r="A241" s="52" t="s">
        <v>1102</v>
      </c>
      <c r="B241" s="53" t="s">
        <v>235</v>
      </c>
      <c r="C241" s="53" t="s">
        <v>665</v>
      </c>
      <c r="D241" s="53"/>
      <c r="E241" s="87">
        <f t="shared" si="9"/>
        <v>11620</v>
      </c>
      <c r="F241" s="87">
        <f t="shared" si="9"/>
        <v>11663</v>
      </c>
    </row>
    <row r="242" spans="1:6" s="55" customFormat="1" ht="30.75">
      <c r="A242" s="52" t="s">
        <v>1094</v>
      </c>
      <c r="B242" s="53" t="s">
        <v>235</v>
      </c>
      <c r="C242" s="53" t="s">
        <v>665</v>
      </c>
      <c r="D242" s="53" t="s">
        <v>1095</v>
      </c>
      <c r="E242" s="87">
        <v>11620</v>
      </c>
      <c r="F242" s="87">
        <v>11663</v>
      </c>
    </row>
    <row r="243" spans="1:6" s="55" customFormat="1" ht="30.75">
      <c r="A243" s="52" t="s">
        <v>748</v>
      </c>
      <c r="B243" s="53" t="s">
        <v>235</v>
      </c>
      <c r="C243" s="53" t="s">
        <v>749</v>
      </c>
      <c r="D243" s="53"/>
      <c r="E243" s="87">
        <f aca="true" t="shared" si="10" ref="E243:F245">E244</f>
        <v>190</v>
      </c>
      <c r="F243" s="87">
        <f t="shared" si="10"/>
        <v>200</v>
      </c>
    </row>
    <row r="244" spans="1:6" s="55" customFormat="1" ht="30.75">
      <c r="A244" s="52" t="s">
        <v>753</v>
      </c>
      <c r="B244" s="53" t="s">
        <v>235</v>
      </c>
      <c r="C244" s="53" t="s">
        <v>755</v>
      </c>
      <c r="D244" s="53"/>
      <c r="E244" s="87">
        <f t="shared" si="10"/>
        <v>190</v>
      </c>
      <c r="F244" s="87">
        <f t="shared" si="10"/>
        <v>200</v>
      </c>
    </row>
    <row r="245" spans="1:6" s="55" customFormat="1" ht="15">
      <c r="A245" s="52" t="s">
        <v>138</v>
      </c>
      <c r="B245" s="53" t="s">
        <v>235</v>
      </c>
      <c r="C245" s="53" t="s">
        <v>754</v>
      </c>
      <c r="D245" s="53"/>
      <c r="E245" s="87">
        <f t="shared" si="10"/>
        <v>190</v>
      </c>
      <c r="F245" s="87">
        <f t="shared" si="10"/>
        <v>200</v>
      </c>
    </row>
    <row r="246" spans="1:6" s="55" customFormat="1" ht="30.75">
      <c r="A246" s="52" t="s">
        <v>1094</v>
      </c>
      <c r="B246" s="53" t="s">
        <v>235</v>
      </c>
      <c r="C246" s="53" t="s">
        <v>754</v>
      </c>
      <c r="D246" s="53" t="s">
        <v>1095</v>
      </c>
      <c r="E246" s="87">
        <v>190</v>
      </c>
      <c r="F246" s="87">
        <v>200</v>
      </c>
    </row>
    <row r="247" spans="1:6" s="55" customFormat="1" ht="15">
      <c r="A247" s="52" t="s">
        <v>236</v>
      </c>
      <c r="B247" s="53" t="s">
        <v>237</v>
      </c>
      <c r="C247" s="53"/>
      <c r="D247" s="53"/>
      <c r="E247" s="87">
        <f>E248</f>
        <v>27470</v>
      </c>
      <c r="F247" s="87">
        <f>F248</f>
        <v>27486</v>
      </c>
    </row>
    <row r="248" spans="1:6" s="55" customFormat="1" ht="30.75">
      <c r="A248" s="52" t="s">
        <v>84</v>
      </c>
      <c r="B248" s="53" t="s">
        <v>237</v>
      </c>
      <c r="C248" s="53" t="s">
        <v>954</v>
      </c>
      <c r="D248" s="53"/>
      <c r="E248" s="87">
        <f>E249+E253</f>
        <v>27470</v>
      </c>
      <c r="F248" s="87">
        <f>F249+F253</f>
        <v>27486</v>
      </c>
    </row>
    <row r="249" spans="1:6" s="55" customFormat="1" ht="30.75">
      <c r="A249" s="52" t="s">
        <v>650</v>
      </c>
      <c r="B249" s="53" t="s">
        <v>237</v>
      </c>
      <c r="C249" s="53" t="s">
        <v>647</v>
      </c>
      <c r="D249" s="53"/>
      <c r="E249" s="87">
        <f>E250</f>
        <v>1600</v>
      </c>
      <c r="F249" s="87">
        <f>F250</f>
        <v>1600</v>
      </c>
    </row>
    <row r="250" spans="1:6" s="55" customFormat="1" ht="15">
      <c r="A250" s="52" t="s">
        <v>611</v>
      </c>
      <c r="B250" s="53" t="s">
        <v>237</v>
      </c>
      <c r="C250" s="53" t="s">
        <v>938</v>
      </c>
      <c r="D250" s="53"/>
      <c r="E250" s="87">
        <f>E251+E252</f>
        <v>1600</v>
      </c>
      <c r="F250" s="87">
        <f>F251+F252</f>
        <v>1600</v>
      </c>
    </row>
    <row r="251" spans="1:6" s="55" customFormat="1" ht="62.25">
      <c r="A251" s="52" t="s">
        <v>1084</v>
      </c>
      <c r="B251" s="53" t="s">
        <v>237</v>
      </c>
      <c r="C251" s="53" t="s">
        <v>938</v>
      </c>
      <c r="D251" s="53" t="s">
        <v>1085</v>
      </c>
      <c r="E251" s="87">
        <v>40</v>
      </c>
      <c r="F251" s="87">
        <v>40</v>
      </c>
    </row>
    <row r="252" spans="1:6" s="55" customFormat="1" ht="30.75">
      <c r="A252" s="52" t="s">
        <v>587</v>
      </c>
      <c r="B252" s="53" t="s">
        <v>237</v>
      </c>
      <c r="C252" s="53" t="s">
        <v>938</v>
      </c>
      <c r="D252" s="53" t="s">
        <v>1086</v>
      </c>
      <c r="E252" s="87">
        <v>1560</v>
      </c>
      <c r="F252" s="87">
        <v>1560</v>
      </c>
    </row>
    <row r="253" spans="1:6" s="55" customFormat="1" ht="30.75">
      <c r="A253" s="52" t="s">
        <v>653</v>
      </c>
      <c r="B253" s="53" t="s">
        <v>237</v>
      </c>
      <c r="C253" s="53" t="s">
        <v>651</v>
      </c>
      <c r="D253" s="53"/>
      <c r="E253" s="87">
        <f>E254</f>
        <v>25870</v>
      </c>
      <c r="F253" s="87">
        <f>F254</f>
        <v>25886</v>
      </c>
    </row>
    <row r="254" spans="1:6" s="55" customFormat="1" ht="46.5">
      <c r="A254" s="52" t="s">
        <v>136</v>
      </c>
      <c r="B254" s="53" t="s">
        <v>237</v>
      </c>
      <c r="C254" s="53" t="s">
        <v>940</v>
      </c>
      <c r="D254" s="53"/>
      <c r="E254" s="87">
        <f>E255+E256+E257</f>
        <v>25870</v>
      </c>
      <c r="F254" s="87">
        <f>F255+F256+F257</f>
        <v>25886</v>
      </c>
    </row>
    <row r="255" spans="1:6" s="55" customFormat="1" ht="62.25">
      <c r="A255" s="52" t="s">
        <v>1084</v>
      </c>
      <c r="B255" s="53" t="s">
        <v>237</v>
      </c>
      <c r="C255" s="53" t="s">
        <v>940</v>
      </c>
      <c r="D255" s="53" t="s">
        <v>1085</v>
      </c>
      <c r="E255" s="87">
        <v>21081</v>
      </c>
      <c r="F255" s="87">
        <v>21081</v>
      </c>
    </row>
    <row r="256" spans="1:6" s="55" customFormat="1" ht="30.75">
      <c r="A256" s="52" t="s">
        <v>587</v>
      </c>
      <c r="B256" s="53" t="s">
        <v>237</v>
      </c>
      <c r="C256" s="53" t="s">
        <v>940</v>
      </c>
      <c r="D256" s="53" t="s">
        <v>1086</v>
      </c>
      <c r="E256" s="87">
        <v>4682</v>
      </c>
      <c r="F256" s="87">
        <v>4698</v>
      </c>
    </row>
    <row r="257" spans="1:6" s="55" customFormat="1" ht="15">
      <c r="A257" s="52" t="s">
        <v>1087</v>
      </c>
      <c r="B257" s="53" t="s">
        <v>237</v>
      </c>
      <c r="C257" s="53" t="s">
        <v>940</v>
      </c>
      <c r="D257" s="53" t="s">
        <v>1088</v>
      </c>
      <c r="E257" s="87">
        <v>107</v>
      </c>
      <c r="F257" s="87">
        <v>107</v>
      </c>
    </row>
    <row r="258" spans="1:6" s="55" customFormat="1" ht="15">
      <c r="A258" s="70" t="s">
        <v>598</v>
      </c>
      <c r="B258" s="57" t="s">
        <v>21</v>
      </c>
      <c r="C258" s="57"/>
      <c r="D258" s="57"/>
      <c r="E258" s="183">
        <f aca="true" t="shared" si="11" ref="E258:F260">E259</f>
        <v>44315</v>
      </c>
      <c r="F258" s="183">
        <f t="shared" si="11"/>
        <v>44799</v>
      </c>
    </row>
    <row r="259" spans="1:6" s="55" customFormat="1" ht="15">
      <c r="A259" s="52" t="s">
        <v>238</v>
      </c>
      <c r="B259" s="53" t="s">
        <v>22</v>
      </c>
      <c r="C259" s="53"/>
      <c r="D259" s="53"/>
      <c r="E259" s="87">
        <f t="shared" si="11"/>
        <v>44315</v>
      </c>
      <c r="F259" s="87">
        <f t="shared" si="11"/>
        <v>44799</v>
      </c>
    </row>
    <row r="260" spans="1:6" s="55" customFormat="1" ht="30.75">
      <c r="A260" s="52" t="s">
        <v>840</v>
      </c>
      <c r="B260" s="53" t="s">
        <v>22</v>
      </c>
      <c r="C260" s="53" t="s">
        <v>683</v>
      </c>
      <c r="D260" s="53"/>
      <c r="E260" s="87">
        <f t="shared" si="11"/>
        <v>44315</v>
      </c>
      <c r="F260" s="87">
        <f t="shared" si="11"/>
        <v>44799</v>
      </c>
    </row>
    <row r="261" spans="1:6" s="55" customFormat="1" ht="46.5">
      <c r="A261" s="52" t="s">
        <v>685</v>
      </c>
      <c r="B261" s="53" t="s">
        <v>22</v>
      </c>
      <c r="C261" s="53" t="s">
        <v>684</v>
      </c>
      <c r="D261" s="53"/>
      <c r="E261" s="87">
        <f>E262+E264+E266+E268</f>
        <v>44315</v>
      </c>
      <c r="F261" s="87">
        <f>F262+F264+F266+F268</f>
        <v>44799</v>
      </c>
    </row>
    <row r="262" spans="1:6" s="55" customFormat="1" ht="15">
      <c r="A262" s="52" t="s">
        <v>580</v>
      </c>
      <c r="B262" s="53" t="s">
        <v>22</v>
      </c>
      <c r="C262" s="53" t="s">
        <v>686</v>
      </c>
      <c r="D262" s="53"/>
      <c r="E262" s="87">
        <f>E263</f>
        <v>27135</v>
      </c>
      <c r="F262" s="87">
        <f>F263</f>
        <v>27505</v>
      </c>
    </row>
    <row r="263" spans="1:6" s="55" customFormat="1" ht="30.75">
      <c r="A263" s="52" t="s">
        <v>1094</v>
      </c>
      <c r="B263" s="53" t="s">
        <v>22</v>
      </c>
      <c r="C263" s="53" t="s">
        <v>686</v>
      </c>
      <c r="D263" s="53" t="s">
        <v>1095</v>
      </c>
      <c r="E263" s="87">
        <v>27135</v>
      </c>
      <c r="F263" s="87">
        <v>27505</v>
      </c>
    </row>
    <row r="264" spans="1:6" s="55" customFormat="1" ht="15">
      <c r="A264" s="52" t="s">
        <v>31</v>
      </c>
      <c r="B264" s="53" t="s">
        <v>22</v>
      </c>
      <c r="C264" s="53" t="s">
        <v>687</v>
      </c>
      <c r="D264" s="53"/>
      <c r="E264" s="87">
        <f>E265</f>
        <v>16180</v>
      </c>
      <c r="F264" s="87">
        <f>F265</f>
        <v>16294</v>
      </c>
    </row>
    <row r="265" spans="1:6" s="55" customFormat="1" ht="30.75">
      <c r="A265" s="52" t="s">
        <v>1094</v>
      </c>
      <c r="B265" s="53" t="s">
        <v>22</v>
      </c>
      <c r="C265" s="53" t="s">
        <v>687</v>
      </c>
      <c r="D265" s="53" t="s">
        <v>1095</v>
      </c>
      <c r="E265" s="87">
        <v>16180</v>
      </c>
      <c r="F265" s="87">
        <v>16294</v>
      </c>
    </row>
    <row r="266" spans="1:6" s="55" customFormat="1" ht="15">
      <c r="A266" s="52" t="s">
        <v>581</v>
      </c>
      <c r="B266" s="53" t="s">
        <v>22</v>
      </c>
      <c r="C266" s="53" t="s">
        <v>688</v>
      </c>
      <c r="D266" s="53"/>
      <c r="E266" s="87">
        <f>E267</f>
        <v>1000</v>
      </c>
      <c r="F266" s="87">
        <f>F267</f>
        <v>1000</v>
      </c>
    </row>
    <row r="267" spans="1:6" s="55" customFormat="1" ht="30.75">
      <c r="A267" s="52" t="s">
        <v>587</v>
      </c>
      <c r="B267" s="53" t="s">
        <v>22</v>
      </c>
      <c r="C267" s="53" t="s">
        <v>688</v>
      </c>
      <c r="D267" s="53" t="s">
        <v>1086</v>
      </c>
      <c r="E267" s="87">
        <v>1000</v>
      </c>
      <c r="F267" s="87">
        <v>1000</v>
      </c>
    </row>
    <row r="268" spans="1:6" s="55" customFormat="1" ht="46.5" hidden="1">
      <c r="A268" s="52" t="s">
        <v>834</v>
      </c>
      <c r="B268" s="53" t="s">
        <v>22</v>
      </c>
      <c r="C268" s="53" t="s">
        <v>690</v>
      </c>
      <c r="D268" s="53"/>
      <c r="E268" s="87">
        <f>E269</f>
        <v>0</v>
      </c>
      <c r="F268" s="87">
        <f>F269</f>
        <v>0</v>
      </c>
    </row>
    <row r="269" spans="1:6" s="55" customFormat="1" ht="30.75" hidden="1">
      <c r="A269" s="52" t="s">
        <v>1094</v>
      </c>
      <c r="B269" s="53" t="s">
        <v>22</v>
      </c>
      <c r="C269" s="53" t="s">
        <v>690</v>
      </c>
      <c r="D269" s="53" t="s">
        <v>1095</v>
      </c>
      <c r="E269" s="87">
        <v>0</v>
      </c>
      <c r="F269" s="87"/>
    </row>
    <row r="270" spans="1:6" s="56" customFormat="1" ht="15">
      <c r="A270" s="70" t="s">
        <v>26</v>
      </c>
      <c r="B270" s="57" t="s">
        <v>244</v>
      </c>
      <c r="C270" s="57"/>
      <c r="D270" s="57"/>
      <c r="E270" s="183">
        <f>E276+E296+E271</f>
        <v>65771.70000000001</v>
      </c>
      <c r="F270" s="183">
        <f>F276+F296+F271</f>
        <v>65771.70000000001</v>
      </c>
    </row>
    <row r="271" spans="1:6" s="56" customFormat="1" ht="15">
      <c r="A271" s="52" t="s">
        <v>865</v>
      </c>
      <c r="B271" s="53" t="s">
        <v>864</v>
      </c>
      <c r="C271" s="60"/>
      <c r="D271" s="60"/>
      <c r="E271" s="87">
        <f aca="true" t="shared" si="12" ref="E271:F274">E272</f>
        <v>360</v>
      </c>
      <c r="F271" s="87">
        <f t="shared" si="12"/>
        <v>360</v>
      </c>
    </row>
    <row r="272" spans="1:6" s="56" customFormat="1" ht="30.75">
      <c r="A272" s="52" t="s">
        <v>86</v>
      </c>
      <c r="B272" s="53" t="s">
        <v>864</v>
      </c>
      <c r="C272" s="53" t="s">
        <v>671</v>
      </c>
      <c r="D272" s="60"/>
      <c r="E272" s="87">
        <f t="shared" si="12"/>
        <v>360</v>
      </c>
      <c r="F272" s="87">
        <f t="shared" si="12"/>
        <v>360</v>
      </c>
    </row>
    <row r="273" spans="1:6" s="56" customFormat="1" ht="30.75">
      <c r="A273" s="52" t="s">
        <v>956</v>
      </c>
      <c r="B273" s="53" t="s">
        <v>864</v>
      </c>
      <c r="C273" s="53" t="s">
        <v>672</v>
      </c>
      <c r="D273" s="60"/>
      <c r="E273" s="87">
        <f t="shared" si="12"/>
        <v>360</v>
      </c>
      <c r="F273" s="87">
        <f t="shared" si="12"/>
        <v>360</v>
      </c>
    </row>
    <row r="274" spans="1:6" s="56" customFormat="1" ht="15">
      <c r="A274" s="52" t="s">
        <v>850</v>
      </c>
      <c r="B274" s="53" t="s">
        <v>864</v>
      </c>
      <c r="C274" s="53" t="s">
        <v>674</v>
      </c>
      <c r="D274" s="60"/>
      <c r="E274" s="87">
        <f t="shared" si="12"/>
        <v>360</v>
      </c>
      <c r="F274" s="87">
        <f t="shared" si="12"/>
        <v>360</v>
      </c>
    </row>
    <row r="275" spans="1:6" s="56" customFormat="1" ht="15">
      <c r="A275" s="52" t="s">
        <v>1100</v>
      </c>
      <c r="B275" s="53" t="s">
        <v>864</v>
      </c>
      <c r="C275" s="53" t="s">
        <v>674</v>
      </c>
      <c r="D275" s="53" t="s">
        <v>1099</v>
      </c>
      <c r="E275" s="87">
        <v>360</v>
      </c>
      <c r="F275" s="87">
        <v>360</v>
      </c>
    </row>
    <row r="276" spans="1:6" s="55" customFormat="1" ht="15">
      <c r="A276" s="52" t="s">
        <v>247</v>
      </c>
      <c r="B276" s="53" t="s">
        <v>248</v>
      </c>
      <c r="C276" s="53"/>
      <c r="D276" s="53"/>
      <c r="E276" s="87">
        <f>E277+E283+E290</f>
        <v>9689.9</v>
      </c>
      <c r="F276" s="87">
        <f>F277+F283+F290</f>
        <v>9689.9</v>
      </c>
    </row>
    <row r="277" spans="1:6" s="55" customFormat="1" ht="30.75">
      <c r="A277" s="52" t="s">
        <v>84</v>
      </c>
      <c r="B277" s="53" t="s">
        <v>248</v>
      </c>
      <c r="C277" s="53" t="s">
        <v>954</v>
      </c>
      <c r="D277" s="53"/>
      <c r="E277" s="87">
        <f>E278</f>
        <v>7564.9</v>
      </c>
      <c r="F277" s="87">
        <f>F278</f>
        <v>7564.9</v>
      </c>
    </row>
    <row r="278" spans="1:6" s="55" customFormat="1" ht="46.5">
      <c r="A278" s="52" t="s">
        <v>644</v>
      </c>
      <c r="B278" s="53" t="s">
        <v>248</v>
      </c>
      <c r="C278" s="53" t="s">
        <v>652</v>
      </c>
      <c r="D278" s="53"/>
      <c r="E278" s="87">
        <f>E279+E281</f>
        <v>7564.9</v>
      </c>
      <c r="F278" s="87">
        <f>F279+F281</f>
        <v>7564.9</v>
      </c>
    </row>
    <row r="279" spans="1:6" s="55" customFormat="1" ht="62.25">
      <c r="A279" s="52" t="s">
        <v>612</v>
      </c>
      <c r="B279" s="53" t="s">
        <v>248</v>
      </c>
      <c r="C279" s="53" t="s">
        <v>942</v>
      </c>
      <c r="D279" s="53"/>
      <c r="E279" s="87">
        <f>E280</f>
        <v>6105.7</v>
      </c>
      <c r="F279" s="87">
        <f>F280</f>
        <v>6105.7</v>
      </c>
    </row>
    <row r="280" spans="1:6" s="55" customFormat="1" ht="30.75">
      <c r="A280" s="52" t="s">
        <v>1094</v>
      </c>
      <c r="B280" s="53" t="s">
        <v>248</v>
      </c>
      <c r="C280" s="53" t="s">
        <v>942</v>
      </c>
      <c r="D280" s="53" t="s">
        <v>1095</v>
      </c>
      <c r="E280" s="87">
        <v>6105.7</v>
      </c>
      <c r="F280" s="87">
        <v>6105.7</v>
      </c>
    </row>
    <row r="281" spans="1:6" s="55" customFormat="1" ht="78">
      <c r="A281" s="52" t="s">
        <v>613</v>
      </c>
      <c r="B281" s="53" t="s">
        <v>248</v>
      </c>
      <c r="C281" s="53" t="s">
        <v>943</v>
      </c>
      <c r="D281" s="53"/>
      <c r="E281" s="87">
        <f>E282</f>
        <v>1459.2</v>
      </c>
      <c r="F281" s="87">
        <f>F282</f>
        <v>1459.2</v>
      </c>
    </row>
    <row r="282" spans="1:6" s="55" customFormat="1" ht="30.75">
      <c r="A282" s="52" t="s">
        <v>1094</v>
      </c>
      <c r="B282" s="53" t="s">
        <v>248</v>
      </c>
      <c r="C282" s="53" t="s">
        <v>943</v>
      </c>
      <c r="D282" s="53" t="s">
        <v>1095</v>
      </c>
      <c r="E282" s="87">
        <v>1459.2</v>
      </c>
      <c r="F282" s="87">
        <v>1459.2</v>
      </c>
    </row>
    <row r="283" spans="1:6" s="55" customFormat="1" ht="30.75">
      <c r="A283" s="52" t="s">
        <v>86</v>
      </c>
      <c r="B283" s="53" t="s">
        <v>248</v>
      </c>
      <c r="C283" s="53" t="s">
        <v>671</v>
      </c>
      <c r="D283" s="53"/>
      <c r="E283" s="87">
        <f>E284+E287</f>
        <v>775</v>
      </c>
      <c r="F283" s="87">
        <f>F284+F287</f>
        <v>775</v>
      </c>
    </row>
    <row r="284" spans="1:6" s="55" customFormat="1" ht="30.75">
      <c r="A284" s="52" t="s">
        <v>956</v>
      </c>
      <c r="B284" s="53" t="s">
        <v>248</v>
      </c>
      <c r="C284" s="53" t="s">
        <v>672</v>
      </c>
      <c r="D284" s="53"/>
      <c r="E284" s="87">
        <f>E285</f>
        <v>245</v>
      </c>
      <c r="F284" s="87">
        <f>F285</f>
        <v>245</v>
      </c>
    </row>
    <row r="285" spans="1:6" s="55" customFormat="1" ht="46.5">
      <c r="A285" s="52" t="s">
        <v>264</v>
      </c>
      <c r="B285" s="53" t="s">
        <v>248</v>
      </c>
      <c r="C285" s="53" t="s">
        <v>673</v>
      </c>
      <c r="D285" s="53"/>
      <c r="E285" s="87">
        <f>E286</f>
        <v>245</v>
      </c>
      <c r="F285" s="87">
        <f>F286</f>
        <v>245</v>
      </c>
    </row>
    <row r="286" spans="1:6" s="55" customFormat="1" ht="15">
      <c r="A286" s="52" t="s">
        <v>1100</v>
      </c>
      <c r="B286" s="53" t="s">
        <v>248</v>
      </c>
      <c r="C286" s="53" t="s">
        <v>673</v>
      </c>
      <c r="D286" s="53" t="s">
        <v>1099</v>
      </c>
      <c r="E286" s="87">
        <v>245</v>
      </c>
      <c r="F286" s="87">
        <v>245</v>
      </c>
    </row>
    <row r="287" spans="1:6" s="55" customFormat="1" ht="78">
      <c r="A287" s="52" t="s">
        <v>957</v>
      </c>
      <c r="B287" s="53" t="s">
        <v>248</v>
      </c>
      <c r="C287" s="53" t="s">
        <v>952</v>
      </c>
      <c r="D287" s="53"/>
      <c r="E287" s="87">
        <f>E288</f>
        <v>530</v>
      </c>
      <c r="F287" s="87">
        <f>F288</f>
        <v>530</v>
      </c>
    </row>
    <row r="288" spans="1:6" s="55" customFormat="1" ht="15">
      <c r="A288" s="52" t="s">
        <v>257</v>
      </c>
      <c r="B288" s="53" t="s">
        <v>248</v>
      </c>
      <c r="C288" s="53" t="s">
        <v>953</v>
      </c>
      <c r="D288" s="53"/>
      <c r="E288" s="87">
        <f>E289</f>
        <v>530</v>
      </c>
      <c r="F288" s="87">
        <f>F289</f>
        <v>530</v>
      </c>
    </row>
    <row r="289" spans="1:6" s="55" customFormat="1" ht="30.75">
      <c r="A289" s="52" t="s">
        <v>1094</v>
      </c>
      <c r="B289" s="53" t="s">
        <v>248</v>
      </c>
      <c r="C289" s="53" t="s">
        <v>953</v>
      </c>
      <c r="D289" s="53" t="s">
        <v>1095</v>
      </c>
      <c r="E289" s="87">
        <v>530</v>
      </c>
      <c r="F289" s="87">
        <v>530</v>
      </c>
    </row>
    <row r="290" spans="1:6" s="55" customFormat="1" ht="62.25">
      <c r="A290" s="52" t="s">
        <v>715</v>
      </c>
      <c r="B290" s="53" t="s">
        <v>248</v>
      </c>
      <c r="C290" s="53" t="s">
        <v>716</v>
      </c>
      <c r="D290" s="53"/>
      <c r="E290" s="87">
        <f>E291</f>
        <v>1350</v>
      </c>
      <c r="F290" s="87">
        <f>F291</f>
        <v>1350</v>
      </c>
    </row>
    <row r="291" spans="1:6" s="55" customFormat="1" ht="46.5">
      <c r="A291" s="52" t="s">
        <v>729</v>
      </c>
      <c r="B291" s="53" t="s">
        <v>248</v>
      </c>
      <c r="C291" s="53" t="s">
        <v>730</v>
      </c>
      <c r="D291" s="53"/>
      <c r="E291" s="87">
        <f>E292+E294</f>
        <v>1350</v>
      </c>
      <c r="F291" s="87">
        <f>F292+F294</f>
        <v>1350</v>
      </c>
    </row>
    <row r="292" spans="1:6" s="55" customFormat="1" ht="30.75">
      <c r="A292" s="52" t="s">
        <v>1018</v>
      </c>
      <c r="B292" s="53" t="s">
        <v>248</v>
      </c>
      <c r="C292" s="53" t="s">
        <v>1017</v>
      </c>
      <c r="D292" s="53"/>
      <c r="E292" s="87">
        <f>E293</f>
        <v>850</v>
      </c>
      <c r="F292" s="87">
        <f>F293</f>
        <v>850</v>
      </c>
    </row>
    <row r="293" spans="1:6" s="55" customFormat="1" ht="15">
      <c r="A293" s="52" t="s">
        <v>1100</v>
      </c>
      <c r="B293" s="53" t="s">
        <v>248</v>
      </c>
      <c r="C293" s="53" t="s">
        <v>1017</v>
      </c>
      <c r="D293" s="53" t="s">
        <v>1099</v>
      </c>
      <c r="E293" s="87">
        <v>850</v>
      </c>
      <c r="F293" s="87">
        <v>850</v>
      </c>
    </row>
    <row r="294" spans="1:6" s="55" customFormat="1" ht="46.5">
      <c r="A294" s="52" t="s">
        <v>1020</v>
      </c>
      <c r="B294" s="53" t="s">
        <v>248</v>
      </c>
      <c r="C294" s="53" t="s">
        <v>1019</v>
      </c>
      <c r="D294" s="53"/>
      <c r="E294" s="87">
        <f>E295</f>
        <v>500</v>
      </c>
      <c r="F294" s="87">
        <f>F295</f>
        <v>500</v>
      </c>
    </row>
    <row r="295" spans="1:6" s="55" customFormat="1" ht="15">
      <c r="A295" s="52" t="s">
        <v>1100</v>
      </c>
      <c r="B295" s="53" t="s">
        <v>248</v>
      </c>
      <c r="C295" s="53" t="s">
        <v>1019</v>
      </c>
      <c r="D295" s="53" t="s">
        <v>1099</v>
      </c>
      <c r="E295" s="87">
        <v>500</v>
      </c>
      <c r="F295" s="87">
        <v>500</v>
      </c>
    </row>
    <row r="296" spans="1:6" s="55" customFormat="1" ht="15">
      <c r="A296" s="52" t="s">
        <v>135</v>
      </c>
      <c r="B296" s="53" t="s">
        <v>249</v>
      </c>
      <c r="C296" s="53"/>
      <c r="D296" s="44"/>
      <c r="E296" s="87">
        <f>E297+E316</f>
        <v>55721.8</v>
      </c>
      <c r="F296" s="87">
        <f>F297+F316</f>
        <v>55721.8</v>
      </c>
    </row>
    <row r="297" spans="1:6" s="55" customFormat="1" ht="30.75">
      <c r="A297" s="52" t="s">
        <v>84</v>
      </c>
      <c r="B297" s="53" t="s">
        <v>249</v>
      </c>
      <c r="C297" s="53" t="s">
        <v>954</v>
      </c>
      <c r="D297" s="44"/>
      <c r="E297" s="87">
        <f>E298+E301</f>
        <v>47084.8</v>
      </c>
      <c r="F297" s="87">
        <f>F298+F301</f>
        <v>47084.8</v>
      </c>
    </row>
    <row r="298" spans="1:6" s="55" customFormat="1" ht="46.5">
      <c r="A298" s="52" t="s">
        <v>644</v>
      </c>
      <c r="B298" s="53" t="s">
        <v>249</v>
      </c>
      <c r="C298" s="53" t="s">
        <v>652</v>
      </c>
      <c r="D298" s="53"/>
      <c r="E298" s="87">
        <f>E299</f>
        <v>15854.2</v>
      </c>
      <c r="F298" s="87">
        <f>F299</f>
        <v>15854.2</v>
      </c>
    </row>
    <row r="299" spans="1:6" s="55" customFormat="1" ht="78">
      <c r="A299" s="52" t="s">
        <v>615</v>
      </c>
      <c r="B299" s="53" t="s">
        <v>249</v>
      </c>
      <c r="C299" s="53" t="s">
        <v>941</v>
      </c>
      <c r="D299" s="44"/>
      <c r="E299" s="87">
        <f>E300</f>
        <v>15854.2</v>
      </c>
      <c r="F299" s="87">
        <f>F300</f>
        <v>15854.2</v>
      </c>
    </row>
    <row r="300" spans="1:6" s="55" customFormat="1" ht="30.75">
      <c r="A300" s="52" t="s">
        <v>1094</v>
      </c>
      <c r="B300" s="53" t="s">
        <v>249</v>
      </c>
      <c r="C300" s="53" t="s">
        <v>941</v>
      </c>
      <c r="D300" s="53" t="s">
        <v>1095</v>
      </c>
      <c r="E300" s="87">
        <v>15854.2</v>
      </c>
      <c r="F300" s="87">
        <v>15854.2</v>
      </c>
    </row>
    <row r="301" spans="1:6" s="55" customFormat="1" ht="46.5">
      <c r="A301" s="52" t="s">
        <v>646</v>
      </c>
      <c r="B301" s="53" t="s">
        <v>249</v>
      </c>
      <c r="C301" s="53" t="s">
        <v>654</v>
      </c>
      <c r="D301" s="53"/>
      <c r="E301" s="87">
        <f>E302+E304+E306+E308+E310+E312+E314</f>
        <v>31230.600000000002</v>
      </c>
      <c r="F301" s="87">
        <f>F302+F304+F306+F308+F310+F312+F314</f>
        <v>31230.600000000002</v>
      </c>
    </row>
    <row r="302" spans="1:6" s="55" customFormat="1" ht="46.5" hidden="1">
      <c r="A302" s="52" t="s">
        <v>1101</v>
      </c>
      <c r="B302" s="53" t="s">
        <v>249</v>
      </c>
      <c r="C302" s="53" t="s">
        <v>950</v>
      </c>
      <c r="D302" s="53"/>
      <c r="E302" s="87">
        <f>E303</f>
        <v>0</v>
      </c>
      <c r="F302" s="87">
        <f>F303</f>
        <v>0</v>
      </c>
    </row>
    <row r="303" spans="1:6" s="55" customFormat="1" ht="15" hidden="1">
      <c r="A303" s="52" t="s">
        <v>1100</v>
      </c>
      <c r="B303" s="53" t="s">
        <v>249</v>
      </c>
      <c r="C303" s="53" t="s">
        <v>950</v>
      </c>
      <c r="D303" s="53" t="s">
        <v>1099</v>
      </c>
      <c r="E303" s="87">
        <v>0</v>
      </c>
      <c r="F303" s="87"/>
    </row>
    <row r="304" spans="1:6" s="55" customFormat="1" ht="30.75">
      <c r="A304" s="52" t="s">
        <v>591</v>
      </c>
      <c r="B304" s="53" t="s">
        <v>249</v>
      </c>
      <c r="C304" s="53" t="s">
        <v>959</v>
      </c>
      <c r="D304" s="53"/>
      <c r="E304" s="87">
        <f>E305</f>
        <v>256</v>
      </c>
      <c r="F304" s="87">
        <f>F305</f>
        <v>256</v>
      </c>
    </row>
    <row r="305" spans="1:6" s="55" customFormat="1" ht="30.75">
      <c r="A305" s="52" t="s">
        <v>587</v>
      </c>
      <c r="B305" s="53" t="s">
        <v>249</v>
      </c>
      <c r="C305" s="53" t="s">
        <v>959</v>
      </c>
      <c r="D305" s="53" t="s">
        <v>1086</v>
      </c>
      <c r="E305" s="87">
        <v>256</v>
      </c>
      <c r="F305" s="87">
        <v>256</v>
      </c>
    </row>
    <row r="306" spans="1:6" s="55" customFormat="1" ht="62.25">
      <c r="A306" s="52" t="s">
        <v>616</v>
      </c>
      <c r="B306" s="53" t="s">
        <v>249</v>
      </c>
      <c r="C306" s="53" t="s">
        <v>946</v>
      </c>
      <c r="D306" s="44"/>
      <c r="E306" s="87">
        <f>E307</f>
        <v>7114</v>
      </c>
      <c r="F306" s="87">
        <f>F307</f>
        <v>7114</v>
      </c>
    </row>
    <row r="307" spans="1:6" s="55" customFormat="1" ht="15">
      <c r="A307" s="52" t="s">
        <v>1100</v>
      </c>
      <c r="B307" s="53" t="s">
        <v>249</v>
      </c>
      <c r="C307" s="53" t="s">
        <v>946</v>
      </c>
      <c r="D307" s="53" t="s">
        <v>1099</v>
      </c>
      <c r="E307" s="87">
        <v>7114</v>
      </c>
      <c r="F307" s="87">
        <v>7114</v>
      </c>
    </row>
    <row r="308" spans="1:6" s="55" customFormat="1" ht="62.25">
      <c r="A308" s="52" t="s">
        <v>354</v>
      </c>
      <c r="B308" s="53" t="s">
        <v>249</v>
      </c>
      <c r="C308" s="53" t="s">
        <v>947</v>
      </c>
      <c r="D308" s="53"/>
      <c r="E308" s="87">
        <f>E309</f>
        <v>11173</v>
      </c>
      <c r="F308" s="87">
        <f>F309</f>
        <v>11173</v>
      </c>
    </row>
    <row r="309" spans="1:6" s="55" customFormat="1" ht="15">
      <c r="A309" s="52" t="s">
        <v>1100</v>
      </c>
      <c r="B309" s="53" t="s">
        <v>249</v>
      </c>
      <c r="C309" s="53" t="s">
        <v>947</v>
      </c>
      <c r="D309" s="53" t="s">
        <v>1099</v>
      </c>
      <c r="E309" s="87">
        <v>11173</v>
      </c>
      <c r="F309" s="87">
        <v>11173</v>
      </c>
    </row>
    <row r="310" spans="1:6" s="55" customFormat="1" ht="30.75">
      <c r="A310" s="52" t="s">
        <v>617</v>
      </c>
      <c r="B310" s="53" t="s">
        <v>249</v>
      </c>
      <c r="C310" s="53" t="s">
        <v>951</v>
      </c>
      <c r="D310" s="53"/>
      <c r="E310" s="87">
        <f>E311</f>
        <v>11750.8</v>
      </c>
      <c r="F310" s="87">
        <f>F311</f>
        <v>11750.8</v>
      </c>
    </row>
    <row r="311" spans="1:6" s="55" customFormat="1" ht="15">
      <c r="A311" s="52" t="s">
        <v>1100</v>
      </c>
      <c r="B311" s="53" t="s">
        <v>249</v>
      </c>
      <c r="C311" s="53" t="s">
        <v>951</v>
      </c>
      <c r="D311" s="53" t="s">
        <v>1099</v>
      </c>
      <c r="E311" s="87">
        <v>11750.8</v>
      </c>
      <c r="F311" s="87">
        <v>11750.8</v>
      </c>
    </row>
    <row r="312" spans="1:6" s="55" customFormat="1" ht="30.75">
      <c r="A312" s="52" t="s">
        <v>614</v>
      </c>
      <c r="B312" s="53" t="s">
        <v>249</v>
      </c>
      <c r="C312" s="53" t="s">
        <v>948</v>
      </c>
      <c r="D312" s="53"/>
      <c r="E312" s="87">
        <f>E313</f>
        <v>365.4</v>
      </c>
      <c r="F312" s="87">
        <f>F313</f>
        <v>365.4</v>
      </c>
    </row>
    <row r="313" spans="1:6" s="55" customFormat="1" ht="15">
      <c r="A313" s="52" t="s">
        <v>1100</v>
      </c>
      <c r="B313" s="53" t="s">
        <v>249</v>
      </c>
      <c r="C313" s="53" t="s">
        <v>948</v>
      </c>
      <c r="D313" s="53" t="s">
        <v>1099</v>
      </c>
      <c r="E313" s="87">
        <v>365.4</v>
      </c>
      <c r="F313" s="87">
        <v>365.4</v>
      </c>
    </row>
    <row r="314" spans="1:6" s="55" customFormat="1" ht="30.75">
      <c r="A314" s="52" t="s">
        <v>578</v>
      </c>
      <c r="B314" s="53" t="s">
        <v>249</v>
      </c>
      <c r="C314" s="53" t="s">
        <v>949</v>
      </c>
      <c r="D314" s="53"/>
      <c r="E314" s="87">
        <f>E315</f>
        <v>571.4</v>
      </c>
      <c r="F314" s="87">
        <f>F315</f>
        <v>571.4</v>
      </c>
    </row>
    <row r="315" spans="1:6" s="55" customFormat="1" ht="15">
      <c r="A315" s="52" t="s">
        <v>1100</v>
      </c>
      <c r="B315" s="53" t="s">
        <v>249</v>
      </c>
      <c r="C315" s="53" t="s">
        <v>949</v>
      </c>
      <c r="D315" s="53" t="s">
        <v>1099</v>
      </c>
      <c r="E315" s="87">
        <v>571.4</v>
      </c>
      <c r="F315" s="87">
        <v>571.4</v>
      </c>
    </row>
    <row r="316" spans="1:6" s="55" customFormat="1" ht="62.25">
      <c r="A316" s="52" t="s">
        <v>715</v>
      </c>
      <c r="B316" s="53" t="s">
        <v>249</v>
      </c>
      <c r="C316" s="53" t="s">
        <v>716</v>
      </c>
      <c r="D316" s="53"/>
      <c r="E316" s="87">
        <f>E317</f>
        <v>8637</v>
      </c>
      <c r="F316" s="87">
        <f>F317</f>
        <v>8637</v>
      </c>
    </row>
    <row r="317" spans="1:6" s="55" customFormat="1" ht="46.5">
      <c r="A317" s="52" t="s">
        <v>729</v>
      </c>
      <c r="B317" s="53" t="s">
        <v>249</v>
      </c>
      <c r="C317" s="53" t="s">
        <v>730</v>
      </c>
      <c r="D317" s="53"/>
      <c r="E317" s="87">
        <f>E318+E320+E322</f>
        <v>8637</v>
      </c>
      <c r="F317" s="87">
        <f>F318+F320+F322</f>
        <v>8637</v>
      </c>
    </row>
    <row r="318" spans="1:6" s="55" customFormat="1" ht="62.25" hidden="1">
      <c r="A318" s="52" t="s">
        <v>352</v>
      </c>
      <c r="B318" s="53" t="s">
        <v>249</v>
      </c>
      <c r="C318" s="53" t="s">
        <v>731</v>
      </c>
      <c r="D318" s="53"/>
      <c r="E318" s="87">
        <f>E319</f>
        <v>0</v>
      </c>
      <c r="F318" s="87">
        <f>F319</f>
        <v>0</v>
      </c>
    </row>
    <row r="319" spans="1:6" s="55" customFormat="1" ht="30.75" hidden="1">
      <c r="A319" s="52" t="s">
        <v>597</v>
      </c>
      <c r="B319" s="53" t="s">
        <v>249</v>
      </c>
      <c r="C319" s="53" t="s">
        <v>731</v>
      </c>
      <c r="D319" s="53" t="s">
        <v>1103</v>
      </c>
      <c r="E319" s="87">
        <v>0</v>
      </c>
      <c r="F319" s="87"/>
    </row>
    <row r="320" spans="1:6" s="55" customFormat="1" ht="62.25">
      <c r="A320" s="52" t="s">
        <v>618</v>
      </c>
      <c r="B320" s="53" t="s">
        <v>249</v>
      </c>
      <c r="C320" s="53" t="s">
        <v>960</v>
      </c>
      <c r="D320" s="53"/>
      <c r="E320" s="87">
        <f>E321</f>
        <v>8137</v>
      </c>
      <c r="F320" s="87">
        <f>F321</f>
        <v>8137</v>
      </c>
    </row>
    <row r="321" spans="1:6" s="55" customFormat="1" ht="30.75">
      <c r="A321" s="52" t="s">
        <v>597</v>
      </c>
      <c r="B321" s="53" t="s">
        <v>249</v>
      </c>
      <c r="C321" s="53" t="s">
        <v>960</v>
      </c>
      <c r="D321" s="53" t="s">
        <v>1103</v>
      </c>
      <c r="E321" s="87">
        <v>8137</v>
      </c>
      <c r="F321" s="87">
        <v>8137</v>
      </c>
    </row>
    <row r="322" spans="1:6" s="55" customFormat="1" ht="78">
      <c r="A322" s="52" t="s">
        <v>521</v>
      </c>
      <c r="B322" s="53" t="s">
        <v>249</v>
      </c>
      <c r="C322" s="53" t="s">
        <v>732</v>
      </c>
      <c r="D322" s="53"/>
      <c r="E322" s="87">
        <f>E323</f>
        <v>500</v>
      </c>
      <c r="F322" s="87">
        <f>F323</f>
        <v>500</v>
      </c>
    </row>
    <row r="323" spans="1:6" s="55" customFormat="1" ht="30.75">
      <c r="A323" s="52" t="s">
        <v>587</v>
      </c>
      <c r="B323" s="53" t="s">
        <v>249</v>
      </c>
      <c r="C323" s="53" t="s">
        <v>732</v>
      </c>
      <c r="D323" s="53" t="s">
        <v>1086</v>
      </c>
      <c r="E323" s="87">
        <v>500</v>
      </c>
      <c r="F323" s="87">
        <v>500</v>
      </c>
    </row>
    <row r="324" spans="1:6" s="56" customFormat="1" ht="15">
      <c r="A324" s="70" t="s">
        <v>851</v>
      </c>
      <c r="B324" s="57" t="s">
        <v>250</v>
      </c>
      <c r="C324" s="57"/>
      <c r="D324" s="57"/>
      <c r="E324" s="183">
        <f>E325</f>
        <v>20812</v>
      </c>
      <c r="F324" s="183">
        <f>F325</f>
        <v>21067</v>
      </c>
    </row>
    <row r="325" spans="1:6" s="55" customFormat="1" ht="15">
      <c r="A325" s="52" t="s">
        <v>853</v>
      </c>
      <c r="B325" s="53" t="s">
        <v>852</v>
      </c>
      <c r="C325" s="53"/>
      <c r="D325" s="53"/>
      <c r="E325" s="87">
        <f>E326</f>
        <v>20812</v>
      </c>
      <c r="F325" s="87">
        <f>F326</f>
        <v>21067</v>
      </c>
    </row>
    <row r="326" spans="1:6" s="55" customFormat="1" ht="15">
      <c r="A326" s="52"/>
      <c r="B326" s="53" t="s">
        <v>852</v>
      </c>
      <c r="C326" s="53" t="s">
        <v>662</v>
      </c>
      <c r="D326" s="53"/>
      <c r="E326" s="87">
        <f>E327+E330</f>
        <v>20812</v>
      </c>
      <c r="F326" s="87">
        <f>F327+F330</f>
        <v>21067</v>
      </c>
    </row>
    <row r="327" spans="1:6" s="55" customFormat="1" ht="30.75">
      <c r="A327" s="52" t="s">
        <v>666</v>
      </c>
      <c r="B327" s="53" t="s">
        <v>852</v>
      </c>
      <c r="C327" s="53" t="s">
        <v>667</v>
      </c>
      <c r="D327" s="53"/>
      <c r="E327" s="87">
        <f>E328</f>
        <v>18352</v>
      </c>
      <c r="F327" s="87">
        <f>F328</f>
        <v>18502</v>
      </c>
    </row>
    <row r="328" spans="1:6" s="55" customFormat="1" ht="15">
      <c r="A328" s="52" t="s">
        <v>120</v>
      </c>
      <c r="B328" s="53" t="s">
        <v>852</v>
      </c>
      <c r="C328" s="53" t="s">
        <v>668</v>
      </c>
      <c r="D328" s="53"/>
      <c r="E328" s="87">
        <f>E329</f>
        <v>18352</v>
      </c>
      <c r="F328" s="87">
        <f>F329</f>
        <v>18502</v>
      </c>
    </row>
    <row r="329" spans="1:6" s="55" customFormat="1" ht="30.75">
      <c r="A329" s="52" t="s">
        <v>1094</v>
      </c>
      <c r="B329" s="53" t="s">
        <v>852</v>
      </c>
      <c r="C329" s="53" t="s">
        <v>668</v>
      </c>
      <c r="D329" s="53" t="s">
        <v>1095</v>
      </c>
      <c r="E329" s="87">
        <v>18352</v>
      </c>
      <c r="F329" s="87">
        <v>18502</v>
      </c>
    </row>
    <row r="330" spans="1:6" s="55" customFormat="1" ht="62.25">
      <c r="A330" s="52" t="s">
        <v>765</v>
      </c>
      <c r="B330" s="53" t="s">
        <v>852</v>
      </c>
      <c r="C330" s="53" t="s">
        <v>669</v>
      </c>
      <c r="D330" s="53"/>
      <c r="E330" s="87">
        <f>E331</f>
        <v>2460</v>
      </c>
      <c r="F330" s="87">
        <f>F331</f>
        <v>2565</v>
      </c>
    </row>
    <row r="331" spans="1:6" s="55" customFormat="1" ht="15">
      <c r="A331" s="52" t="s">
        <v>36</v>
      </c>
      <c r="B331" s="53" t="s">
        <v>852</v>
      </c>
      <c r="C331" s="53" t="s">
        <v>670</v>
      </c>
      <c r="D331" s="53"/>
      <c r="E331" s="87">
        <f>E333+E332</f>
        <v>2460</v>
      </c>
      <c r="F331" s="87">
        <f>F333+F332</f>
        <v>2565</v>
      </c>
    </row>
    <row r="332" spans="1:6" s="55" customFormat="1" ht="62.25">
      <c r="A332" s="52" t="s">
        <v>1084</v>
      </c>
      <c r="B332" s="53" t="s">
        <v>852</v>
      </c>
      <c r="C332" s="53" t="s">
        <v>670</v>
      </c>
      <c r="D332" s="53" t="s">
        <v>1085</v>
      </c>
      <c r="E332" s="87">
        <v>15</v>
      </c>
      <c r="F332" s="87">
        <v>15</v>
      </c>
    </row>
    <row r="333" spans="1:6" s="55" customFormat="1" ht="30.75">
      <c r="A333" s="52" t="s">
        <v>587</v>
      </c>
      <c r="B333" s="53" t="s">
        <v>852</v>
      </c>
      <c r="C333" s="53" t="s">
        <v>670</v>
      </c>
      <c r="D333" s="53" t="s">
        <v>1086</v>
      </c>
      <c r="E333" s="87">
        <v>2445</v>
      </c>
      <c r="F333" s="87">
        <v>2550</v>
      </c>
    </row>
    <row r="334" spans="1:6" s="56" customFormat="1" ht="15">
      <c r="A334" s="70" t="s">
        <v>855</v>
      </c>
      <c r="B334" s="57" t="s">
        <v>854</v>
      </c>
      <c r="C334" s="57"/>
      <c r="D334" s="57"/>
      <c r="E334" s="183">
        <f>E335+E340</f>
        <v>1965</v>
      </c>
      <c r="F334" s="183">
        <f>F335+F340</f>
        <v>1965</v>
      </c>
    </row>
    <row r="335" spans="1:6" s="55" customFormat="1" ht="15">
      <c r="A335" s="52" t="s">
        <v>33</v>
      </c>
      <c r="B335" s="53" t="s">
        <v>856</v>
      </c>
      <c r="C335" s="53"/>
      <c r="D335" s="53"/>
      <c r="E335" s="87">
        <f aca="true" t="shared" si="13" ref="E335:F338">E336</f>
        <v>1260</v>
      </c>
      <c r="F335" s="87">
        <f t="shared" si="13"/>
        <v>1260</v>
      </c>
    </row>
    <row r="336" spans="1:6" s="55" customFormat="1" ht="30.75">
      <c r="A336" s="52" t="s">
        <v>840</v>
      </c>
      <c r="B336" s="53" t="s">
        <v>856</v>
      </c>
      <c r="C336" s="53" t="s">
        <v>683</v>
      </c>
      <c r="D336" s="53"/>
      <c r="E336" s="87">
        <f t="shared" si="13"/>
        <v>1260</v>
      </c>
      <c r="F336" s="87">
        <f t="shared" si="13"/>
        <v>1260</v>
      </c>
    </row>
    <row r="337" spans="1:6" s="55" customFormat="1" ht="30.75">
      <c r="A337" s="52" t="s">
        <v>917</v>
      </c>
      <c r="B337" s="53" t="s">
        <v>856</v>
      </c>
      <c r="C337" s="53" t="s">
        <v>693</v>
      </c>
      <c r="D337" s="53"/>
      <c r="E337" s="87">
        <f t="shared" si="13"/>
        <v>1260</v>
      </c>
      <c r="F337" s="87">
        <f t="shared" si="13"/>
        <v>1260</v>
      </c>
    </row>
    <row r="338" spans="1:6" s="55" customFormat="1" ht="15">
      <c r="A338" s="52" t="s">
        <v>1091</v>
      </c>
      <c r="B338" s="53" t="s">
        <v>856</v>
      </c>
      <c r="C338" s="53" t="s">
        <v>694</v>
      </c>
      <c r="D338" s="53"/>
      <c r="E338" s="87">
        <f t="shared" si="13"/>
        <v>1260</v>
      </c>
      <c r="F338" s="87">
        <f t="shared" si="13"/>
        <v>1260</v>
      </c>
    </row>
    <row r="339" spans="1:6" s="55" customFormat="1" ht="30.75">
      <c r="A339" s="52" t="s">
        <v>587</v>
      </c>
      <c r="B339" s="53" t="s">
        <v>856</v>
      </c>
      <c r="C339" s="53" t="s">
        <v>694</v>
      </c>
      <c r="D339" s="53" t="s">
        <v>1086</v>
      </c>
      <c r="E339" s="87">
        <v>1260</v>
      </c>
      <c r="F339" s="87">
        <v>1260</v>
      </c>
    </row>
    <row r="340" spans="1:6" s="55" customFormat="1" ht="15">
      <c r="A340" s="52" t="s">
        <v>25</v>
      </c>
      <c r="B340" s="53" t="s">
        <v>857</v>
      </c>
      <c r="C340" s="53"/>
      <c r="D340" s="53"/>
      <c r="E340" s="87">
        <f aca="true" t="shared" si="14" ref="E340:F343">E341</f>
        <v>705</v>
      </c>
      <c r="F340" s="87">
        <f t="shared" si="14"/>
        <v>705</v>
      </c>
    </row>
    <row r="341" spans="1:6" s="55" customFormat="1" ht="30.75">
      <c r="A341" s="52" t="s">
        <v>840</v>
      </c>
      <c r="B341" s="53" t="s">
        <v>857</v>
      </c>
      <c r="C341" s="53" t="s">
        <v>683</v>
      </c>
      <c r="D341" s="53"/>
      <c r="E341" s="87">
        <f t="shared" si="14"/>
        <v>705</v>
      </c>
      <c r="F341" s="87">
        <f t="shared" si="14"/>
        <v>705</v>
      </c>
    </row>
    <row r="342" spans="1:6" s="55" customFormat="1" ht="30.75">
      <c r="A342" s="52" t="s">
        <v>695</v>
      </c>
      <c r="B342" s="53" t="s">
        <v>857</v>
      </c>
      <c r="C342" s="53" t="s">
        <v>696</v>
      </c>
      <c r="D342" s="53"/>
      <c r="E342" s="87">
        <f t="shared" si="14"/>
        <v>705</v>
      </c>
      <c r="F342" s="87">
        <f t="shared" si="14"/>
        <v>705</v>
      </c>
    </row>
    <row r="343" spans="1:6" s="55" customFormat="1" ht="30.75">
      <c r="A343" s="52" t="s">
        <v>1092</v>
      </c>
      <c r="B343" s="53" t="s">
        <v>857</v>
      </c>
      <c r="C343" s="53" t="s">
        <v>697</v>
      </c>
      <c r="D343" s="53"/>
      <c r="E343" s="87">
        <f t="shared" si="14"/>
        <v>705</v>
      </c>
      <c r="F343" s="87">
        <f t="shared" si="14"/>
        <v>705</v>
      </c>
    </row>
    <row r="344" spans="1:6" s="55" customFormat="1" ht="30.75">
      <c r="A344" s="52" t="s">
        <v>587</v>
      </c>
      <c r="B344" s="53" t="s">
        <v>857</v>
      </c>
      <c r="C344" s="53" t="s">
        <v>697</v>
      </c>
      <c r="D344" s="53" t="s">
        <v>1086</v>
      </c>
      <c r="E344" s="87">
        <v>705</v>
      </c>
      <c r="F344" s="87">
        <v>705</v>
      </c>
    </row>
    <row r="345" spans="1:6" s="55" customFormat="1" ht="46.5">
      <c r="A345" s="70" t="s">
        <v>599</v>
      </c>
      <c r="B345" s="57" t="s">
        <v>858</v>
      </c>
      <c r="C345" s="53"/>
      <c r="D345" s="53"/>
      <c r="E345" s="183">
        <f aca="true" t="shared" si="15" ref="E345:F349">E346</f>
        <v>50653.8</v>
      </c>
      <c r="F345" s="183">
        <f t="shared" si="15"/>
        <v>51685.5</v>
      </c>
    </row>
    <row r="346" spans="1:6" s="55" customFormat="1" ht="30.75">
      <c r="A346" s="52" t="s">
        <v>600</v>
      </c>
      <c r="B346" s="53" t="s">
        <v>871</v>
      </c>
      <c r="C346" s="53"/>
      <c r="D346" s="53"/>
      <c r="E346" s="87">
        <f t="shared" si="15"/>
        <v>50653.8</v>
      </c>
      <c r="F346" s="87">
        <f t="shared" si="15"/>
        <v>51685.5</v>
      </c>
    </row>
    <row r="347" spans="1:6" s="55" customFormat="1" ht="46.5">
      <c r="A347" s="52" t="s">
        <v>85</v>
      </c>
      <c r="B347" s="53" t="s">
        <v>871</v>
      </c>
      <c r="C347" s="53" t="s">
        <v>655</v>
      </c>
      <c r="D347" s="53"/>
      <c r="E347" s="87">
        <f t="shared" si="15"/>
        <v>50653.8</v>
      </c>
      <c r="F347" s="87">
        <f t="shared" si="15"/>
        <v>51685.5</v>
      </c>
    </row>
    <row r="348" spans="1:6" s="55" customFormat="1" ht="62.25">
      <c r="A348" s="52" t="s">
        <v>657</v>
      </c>
      <c r="B348" s="53" t="s">
        <v>871</v>
      </c>
      <c r="C348" s="53" t="s">
        <v>660</v>
      </c>
      <c r="D348" s="53"/>
      <c r="E348" s="87">
        <f t="shared" si="15"/>
        <v>50653.8</v>
      </c>
      <c r="F348" s="87">
        <f t="shared" si="15"/>
        <v>51685.5</v>
      </c>
    </row>
    <row r="349" spans="1:6" s="55" customFormat="1" ht="15">
      <c r="A349" s="52" t="s">
        <v>1140</v>
      </c>
      <c r="B349" s="53" t="s">
        <v>871</v>
      </c>
      <c r="C349" s="53" t="s">
        <v>1038</v>
      </c>
      <c r="D349" s="53"/>
      <c r="E349" s="87">
        <f t="shared" si="15"/>
        <v>50653.8</v>
      </c>
      <c r="F349" s="87">
        <f t="shared" si="15"/>
        <v>51685.5</v>
      </c>
    </row>
    <row r="350" spans="1:6" s="55" customFormat="1" ht="15">
      <c r="A350" s="52" t="s">
        <v>550</v>
      </c>
      <c r="B350" s="53" t="s">
        <v>871</v>
      </c>
      <c r="C350" s="53" t="s">
        <v>1038</v>
      </c>
      <c r="D350" s="53" t="s">
        <v>1098</v>
      </c>
      <c r="E350" s="87">
        <v>50653.8</v>
      </c>
      <c r="F350" s="87">
        <v>51685.5</v>
      </c>
    </row>
    <row r="351" spans="1:6" s="55" customFormat="1" ht="15">
      <c r="A351" s="70" t="s">
        <v>1083</v>
      </c>
      <c r="B351" s="57" t="s">
        <v>38</v>
      </c>
      <c r="C351" s="57" t="s">
        <v>961</v>
      </c>
      <c r="D351" s="57"/>
      <c r="E351" s="183">
        <f>E352</f>
        <v>14803</v>
      </c>
      <c r="F351" s="183">
        <f>F352</f>
        <v>30537</v>
      </c>
    </row>
    <row r="352" spans="1:6" s="72" customFormat="1" ht="15">
      <c r="A352" s="52" t="s">
        <v>843</v>
      </c>
      <c r="B352" s="53" t="s">
        <v>38</v>
      </c>
      <c r="C352" s="53" t="s">
        <v>961</v>
      </c>
      <c r="D352" s="53" t="s">
        <v>39</v>
      </c>
      <c r="E352" s="87">
        <v>14803</v>
      </c>
      <c r="F352" s="87">
        <v>30537</v>
      </c>
    </row>
    <row r="353" spans="1:7" s="56" customFormat="1" ht="15">
      <c r="A353" s="70" t="s">
        <v>28</v>
      </c>
      <c r="B353" s="73"/>
      <c r="C353" s="74"/>
      <c r="D353" s="73"/>
      <c r="E353" s="183">
        <f>E12+E74+E80+E95+E145+E182+E258+E270+E324+E334+E345+E351</f>
        <v>1347486.1</v>
      </c>
      <c r="F353" s="51">
        <f>F12+F74+F80+F95+F145+F182+F258+F270+F324+F334+F345+F351</f>
        <v>1300984.3</v>
      </c>
      <c r="G353" s="75"/>
    </row>
    <row r="354" spans="1:6" s="81" customFormat="1" ht="15">
      <c r="A354" s="76"/>
      <c r="B354" s="77"/>
      <c r="C354" s="77"/>
      <c r="D354" s="78"/>
      <c r="E354" s="79"/>
      <c r="F354" s="79"/>
    </row>
    <row r="355" spans="1:6" s="83" customFormat="1" ht="15">
      <c r="A355" s="240" t="s">
        <v>1286</v>
      </c>
      <c r="B355" s="240"/>
      <c r="C355" s="240"/>
      <c r="D355" s="240"/>
      <c r="E355" s="240"/>
      <c r="F355" s="240"/>
    </row>
    <row r="356" spans="2:7" ht="15">
      <c r="B356" s="61"/>
      <c r="C356" s="61"/>
      <c r="D356" s="62"/>
      <c r="E356" s="64"/>
      <c r="F356" s="64"/>
      <c r="G356" s="63"/>
    </row>
    <row r="357" spans="4:10" ht="15">
      <c r="D357" s="13"/>
      <c r="E357" s="13"/>
      <c r="F357" s="13"/>
      <c r="G357" s="61"/>
      <c r="H357" s="62"/>
      <c r="I357" s="64"/>
      <c r="J357" s="64"/>
    </row>
    <row r="358" spans="4:10" ht="15">
      <c r="D358" s="13"/>
      <c r="E358" s="13"/>
      <c r="F358" s="13"/>
      <c r="G358" s="61"/>
      <c r="H358" s="62"/>
      <c r="I358" s="64"/>
      <c r="J358" s="64"/>
    </row>
    <row r="359" spans="4:10" ht="15">
      <c r="D359" s="13"/>
      <c r="E359" s="13"/>
      <c r="F359" s="13"/>
      <c r="G359" s="61"/>
      <c r="H359" s="62"/>
      <c r="I359" s="64"/>
      <c r="J359" s="64"/>
    </row>
    <row r="360" spans="4:10" ht="15">
      <c r="D360" s="13"/>
      <c r="E360" s="13"/>
      <c r="F360" s="13"/>
      <c r="G360" s="61"/>
      <c r="H360" s="62"/>
      <c r="I360" s="64"/>
      <c r="J360" s="64"/>
    </row>
    <row r="361" spans="4:10" ht="15">
      <c r="D361" s="13"/>
      <c r="E361" s="13"/>
      <c r="F361" s="13"/>
      <c r="G361" s="61"/>
      <c r="H361" s="62"/>
      <c r="I361" s="64"/>
      <c r="J361" s="64"/>
    </row>
    <row r="362" spans="4:10" ht="15">
      <c r="D362" s="13"/>
      <c r="E362" s="13"/>
      <c r="F362" s="13"/>
      <c r="G362" s="61"/>
      <c r="H362" s="62"/>
      <c r="I362" s="64"/>
      <c r="J362" s="64"/>
    </row>
    <row r="363" spans="4:10" ht="15">
      <c r="D363" s="13"/>
      <c r="E363" s="13"/>
      <c r="F363" s="13"/>
      <c r="G363" s="61"/>
      <c r="H363" s="62"/>
      <c r="I363" s="64"/>
      <c r="J363" s="64"/>
    </row>
    <row r="364" spans="4:10" ht="15">
      <c r="D364" s="13"/>
      <c r="E364" s="13"/>
      <c r="F364" s="13"/>
      <c r="G364" s="61"/>
      <c r="H364" s="62"/>
      <c r="I364" s="64"/>
      <c r="J364" s="64"/>
    </row>
    <row r="365" spans="4:10" ht="15">
      <c r="D365" s="13"/>
      <c r="E365" s="13"/>
      <c r="F365" s="13"/>
      <c r="G365" s="61"/>
      <c r="H365" s="62"/>
      <c r="I365" s="64"/>
      <c r="J365" s="64"/>
    </row>
    <row r="366" spans="4:10" ht="15">
      <c r="D366" s="13"/>
      <c r="E366" s="13"/>
      <c r="F366" s="13"/>
      <c r="H366" s="23"/>
      <c r="I366" s="64"/>
      <c r="J366" s="64"/>
    </row>
    <row r="367" spans="4:10" ht="15">
      <c r="D367" s="13"/>
      <c r="E367" s="13"/>
      <c r="F367" s="13"/>
      <c r="H367" s="23"/>
      <c r="I367" s="64"/>
      <c r="J367" s="64"/>
    </row>
    <row r="368" spans="4:10" ht="15">
      <c r="D368" s="13"/>
      <c r="E368" s="13"/>
      <c r="F368" s="13"/>
      <c r="H368" s="23"/>
      <c r="I368" s="64"/>
      <c r="J368" s="64"/>
    </row>
    <row r="369" spans="4:10" ht="15">
      <c r="D369" s="13"/>
      <c r="E369" s="13"/>
      <c r="F369" s="13"/>
      <c r="H369" s="23"/>
      <c r="I369" s="64"/>
      <c r="J369" s="64"/>
    </row>
    <row r="370" spans="4:10" ht="15">
      <c r="D370" s="13"/>
      <c r="E370" s="13"/>
      <c r="F370" s="13"/>
      <c r="H370" s="23"/>
      <c r="I370" s="64"/>
      <c r="J370" s="64"/>
    </row>
    <row r="371" spans="4:10" ht="15">
      <c r="D371" s="13"/>
      <c r="E371" s="13"/>
      <c r="F371" s="13"/>
      <c r="H371" s="23"/>
      <c r="I371" s="64"/>
      <c r="J371" s="64"/>
    </row>
    <row r="372" spans="4:10" ht="15">
      <c r="D372" s="13"/>
      <c r="E372" s="13"/>
      <c r="F372" s="13"/>
      <c r="H372" s="23"/>
      <c r="I372" s="64"/>
      <c r="J372" s="64"/>
    </row>
    <row r="373" spans="4:10" ht="15">
      <c r="D373" s="13"/>
      <c r="E373" s="13"/>
      <c r="F373" s="13"/>
      <c r="H373" s="23"/>
      <c r="I373" s="64"/>
      <c r="J373" s="64"/>
    </row>
    <row r="374" spans="4:10" ht="15">
      <c r="D374" s="13"/>
      <c r="E374" s="13"/>
      <c r="F374" s="13"/>
      <c r="H374" s="23"/>
      <c r="I374" s="64"/>
      <c r="J374" s="64"/>
    </row>
    <row r="375" spans="4:10" ht="15">
      <c r="D375" s="13"/>
      <c r="E375" s="13"/>
      <c r="F375" s="13"/>
      <c r="H375" s="23"/>
      <c r="I375" s="64"/>
      <c r="J375" s="64"/>
    </row>
    <row r="376" spans="4:10" ht="15">
      <c r="D376" s="13"/>
      <c r="E376" s="13"/>
      <c r="F376" s="13"/>
      <c r="H376" s="23"/>
      <c r="I376" s="64"/>
      <c r="J376" s="64"/>
    </row>
    <row r="377" spans="4:10" ht="15">
      <c r="D377" s="13"/>
      <c r="E377" s="13"/>
      <c r="F377" s="13"/>
      <c r="H377" s="23"/>
      <c r="I377" s="64"/>
      <c r="J377" s="64"/>
    </row>
    <row r="378" spans="4:10" ht="15">
      <c r="D378" s="13"/>
      <c r="E378" s="13"/>
      <c r="F378" s="13"/>
      <c r="H378" s="23"/>
      <c r="I378" s="64"/>
      <c r="J378" s="64"/>
    </row>
    <row r="379" spans="4:10" ht="15">
      <c r="D379" s="13"/>
      <c r="E379" s="13"/>
      <c r="F379" s="13"/>
      <c r="H379" s="23"/>
      <c r="I379" s="64"/>
      <c r="J379" s="64"/>
    </row>
    <row r="380" spans="4:10" ht="15">
      <c r="D380" s="13"/>
      <c r="E380" s="13"/>
      <c r="F380" s="13"/>
      <c r="H380" s="23"/>
      <c r="I380" s="64"/>
      <c r="J380" s="64"/>
    </row>
    <row r="381" spans="4:10" ht="15">
      <c r="D381" s="13"/>
      <c r="E381" s="13"/>
      <c r="F381" s="13"/>
      <c r="H381" s="23"/>
      <c r="I381" s="64"/>
      <c r="J381" s="64"/>
    </row>
    <row r="382" spans="4:10" ht="15">
      <c r="D382" s="13"/>
      <c r="E382" s="13"/>
      <c r="F382" s="13"/>
      <c r="H382" s="23"/>
      <c r="I382" s="64"/>
      <c r="J382" s="64"/>
    </row>
    <row r="383" spans="4:10" ht="15">
      <c r="D383" s="13"/>
      <c r="E383" s="13"/>
      <c r="F383" s="13"/>
      <c r="H383" s="23"/>
      <c r="I383" s="64"/>
      <c r="J383" s="64"/>
    </row>
    <row r="384" spans="4:10" ht="15">
      <c r="D384" s="13"/>
      <c r="E384" s="13"/>
      <c r="F384" s="13"/>
      <c r="H384" s="23"/>
      <c r="I384" s="64"/>
      <c r="J384" s="64"/>
    </row>
    <row r="385" spans="4:10" ht="15">
      <c r="D385" s="13"/>
      <c r="E385" s="13"/>
      <c r="F385" s="13"/>
      <c r="H385" s="23"/>
      <c r="I385" s="64"/>
      <c r="J385" s="64"/>
    </row>
    <row r="386" spans="4:10" ht="15">
      <c r="D386" s="13"/>
      <c r="E386" s="13"/>
      <c r="F386" s="13"/>
      <c r="H386" s="23"/>
      <c r="I386" s="64"/>
      <c r="J386" s="64"/>
    </row>
    <row r="387" spans="4:10" ht="15">
      <c r="D387" s="13"/>
      <c r="E387" s="13"/>
      <c r="F387" s="13"/>
      <c r="H387" s="23"/>
      <c r="I387" s="64"/>
      <c r="J387" s="64"/>
    </row>
    <row r="388" spans="4:10" ht="15">
      <c r="D388" s="13"/>
      <c r="E388" s="13"/>
      <c r="F388" s="13"/>
      <c r="H388" s="23"/>
      <c r="I388" s="64"/>
      <c r="J388" s="64"/>
    </row>
    <row r="389" spans="4:10" ht="15">
      <c r="D389" s="13"/>
      <c r="E389" s="13"/>
      <c r="F389" s="13"/>
      <c r="H389" s="23"/>
      <c r="I389" s="64"/>
      <c r="J389" s="64"/>
    </row>
    <row r="390" spans="5:6" ht="15">
      <c r="E390" s="64"/>
      <c r="F390" s="64"/>
    </row>
    <row r="391" spans="5:6" ht="15">
      <c r="E391" s="64"/>
      <c r="F391" s="64"/>
    </row>
    <row r="392" spans="5:6" ht="15">
      <c r="E392" s="64"/>
      <c r="F392" s="64"/>
    </row>
    <row r="393" spans="5:6" ht="15">
      <c r="E393" s="64"/>
      <c r="F393" s="64"/>
    </row>
    <row r="394" spans="5:6" ht="15">
      <c r="E394" s="64"/>
      <c r="F394" s="64"/>
    </row>
    <row r="395" spans="5:6" ht="15">
      <c r="E395" s="64"/>
      <c r="F395" s="64"/>
    </row>
    <row r="396" spans="5:6" ht="15">
      <c r="E396" s="64"/>
      <c r="F396" s="64"/>
    </row>
    <row r="397" spans="5:6" ht="15">
      <c r="E397" s="64"/>
      <c r="F397" s="64"/>
    </row>
    <row r="398" spans="5:6" ht="15">
      <c r="E398" s="64"/>
      <c r="F398" s="64"/>
    </row>
    <row r="399" spans="5:6" ht="15">
      <c r="E399" s="64"/>
      <c r="F399" s="64"/>
    </row>
    <row r="400" spans="5:6" ht="15">
      <c r="E400" s="64"/>
      <c r="F400" s="64"/>
    </row>
    <row r="401" spans="5:6" ht="15">
      <c r="E401" s="64"/>
      <c r="F401" s="64"/>
    </row>
    <row r="402" spans="5:6" ht="15">
      <c r="E402" s="64"/>
      <c r="F402" s="64"/>
    </row>
    <row r="403" spans="5:6" ht="15">
      <c r="E403" s="64"/>
      <c r="F403" s="64"/>
    </row>
    <row r="404" spans="5:6" ht="15">
      <c r="E404" s="64"/>
      <c r="F404" s="64"/>
    </row>
    <row r="405" spans="5:6" ht="15">
      <c r="E405" s="64"/>
      <c r="F405" s="64"/>
    </row>
    <row r="406" spans="5:6" ht="15">
      <c r="E406" s="64"/>
      <c r="F406" s="64"/>
    </row>
    <row r="407" spans="5:6" ht="15">
      <c r="E407" s="64"/>
      <c r="F407" s="64"/>
    </row>
    <row r="408" spans="5:6" ht="15">
      <c r="E408" s="64"/>
      <c r="F408" s="64"/>
    </row>
    <row r="409" spans="5:6" ht="15">
      <c r="E409" s="64"/>
      <c r="F409" s="64"/>
    </row>
    <row r="410" spans="5:6" ht="15">
      <c r="E410" s="64"/>
      <c r="F410" s="64"/>
    </row>
    <row r="411" spans="5:6" ht="15">
      <c r="E411" s="64"/>
      <c r="F411" s="64"/>
    </row>
    <row r="412" spans="5:6" ht="15">
      <c r="E412" s="64"/>
      <c r="F412" s="64"/>
    </row>
    <row r="413" spans="5:6" ht="15">
      <c r="E413" s="64"/>
      <c r="F413" s="64"/>
    </row>
    <row r="414" spans="5:6" ht="15">
      <c r="E414" s="64"/>
      <c r="F414" s="64"/>
    </row>
    <row r="415" spans="5:6" ht="15">
      <c r="E415" s="64"/>
      <c r="F415" s="64"/>
    </row>
    <row r="416" spans="5:6" ht="15">
      <c r="E416" s="64"/>
      <c r="F416" s="64"/>
    </row>
    <row r="417" spans="5:6" ht="15">
      <c r="E417" s="64"/>
      <c r="F417" s="64"/>
    </row>
    <row r="418" spans="5:6" ht="15">
      <c r="E418" s="64"/>
      <c r="F418" s="64"/>
    </row>
    <row r="419" spans="5:6" ht="15">
      <c r="E419" s="64"/>
      <c r="F419" s="64"/>
    </row>
    <row r="420" spans="5:6" ht="15">
      <c r="E420" s="64"/>
      <c r="F420" s="64"/>
    </row>
    <row r="421" spans="5:6" ht="15">
      <c r="E421" s="64"/>
      <c r="F421" s="64"/>
    </row>
    <row r="422" spans="5:6" ht="15">
      <c r="E422" s="64"/>
      <c r="F422" s="64"/>
    </row>
    <row r="423" spans="5:6" ht="15">
      <c r="E423" s="64"/>
      <c r="F423" s="64"/>
    </row>
    <row r="424" spans="5:6" ht="15">
      <c r="E424" s="64"/>
      <c r="F424" s="64"/>
    </row>
    <row r="425" spans="5:6" ht="15">
      <c r="E425" s="64"/>
      <c r="F425" s="64"/>
    </row>
    <row r="426" spans="5:6" ht="15">
      <c r="E426" s="64"/>
      <c r="F426" s="64"/>
    </row>
    <row r="427" spans="5:6" ht="15">
      <c r="E427" s="64"/>
      <c r="F427" s="64"/>
    </row>
    <row r="428" spans="5:6" ht="15">
      <c r="E428" s="64"/>
      <c r="F428" s="64"/>
    </row>
    <row r="429" spans="5:6" ht="15">
      <c r="E429" s="64"/>
      <c r="F429" s="64"/>
    </row>
    <row r="430" spans="5:6" ht="15">
      <c r="E430" s="64"/>
      <c r="F430" s="64"/>
    </row>
    <row r="431" spans="5:6" ht="15">
      <c r="E431" s="64"/>
      <c r="F431" s="64"/>
    </row>
    <row r="432" spans="5:6" ht="15">
      <c r="E432" s="64"/>
      <c r="F432" s="64"/>
    </row>
    <row r="433" spans="5:6" ht="15">
      <c r="E433" s="64"/>
      <c r="F433" s="64"/>
    </row>
    <row r="434" spans="5:6" ht="15">
      <c r="E434" s="64"/>
      <c r="F434" s="64"/>
    </row>
    <row r="435" spans="5:6" ht="15">
      <c r="E435" s="64"/>
      <c r="F435" s="64"/>
    </row>
    <row r="436" spans="5:6" ht="15">
      <c r="E436" s="64"/>
      <c r="F436" s="64"/>
    </row>
    <row r="437" spans="5:6" ht="15">
      <c r="E437" s="64"/>
      <c r="F437" s="64"/>
    </row>
    <row r="438" spans="5:6" ht="15">
      <c r="E438" s="64"/>
      <c r="F438" s="64"/>
    </row>
    <row r="439" spans="5:6" ht="15">
      <c r="E439" s="64"/>
      <c r="F439" s="64"/>
    </row>
    <row r="440" spans="5:6" ht="15">
      <c r="E440" s="64"/>
      <c r="F440" s="64"/>
    </row>
    <row r="441" spans="5:6" ht="15">
      <c r="E441" s="64"/>
      <c r="F441" s="64"/>
    </row>
    <row r="442" spans="5:6" ht="15">
      <c r="E442" s="64"/>
      <c r="F442" s="64"/>
    </row>
    <row r="443" spans="5:6" ht="15">
      <c r="E443" s="64"/>
      <c r="F443" s="64"/>
    </row>
    <row r="444" spans="5:6" ht="15">
      <c r="E444" s="64"/>
      <c r="F444" s="64"/>
    </row>
    <row r="445" spans="5:6" ht="15">
      <c r="E445" s="64"/>
      <c r="F445" s="64"/>
    </row>
    <row r="446" spans="5:6" ht="15">
      <c r="E446" s="64"/>
      <c r="F446" s="64"/>
    </row>
    <row r="447" spans="5:6" ht="15">
      <c r="E447" s="64"/>
      <c r="F447" s="64"/>
    </row>
    <row r="448" spans="5:6" ht="15">
      <c r="E448" s="64"/>
      <c r="F448" s="64"/>
    </row>
    <row r="449" spans="5:6" ht="15">
      <c r="E449" s="64"/>
      <c r="F449" s="64"/>
    </row>
    <row r="450" spans="5:6" ht="15">
      <c r="E450" s="64"/>
      <c r="F450" s="64"/>
    </row>
    <row r="451" spans="5:6" ht="15">
      <c r="E451" s="64"/>
      <c r="F451" s="64"/>
    </row>
    <row r="452" spans="5:6" ht="15">
      <c r="E452" s="64"/>
      <c r="F452" s="64"/>
    </row>
    <row r="453" spans="5:6" ht="15">
      <c r="E453" s="64"/>
      <c r="F453" s="64"/>
    </row>
    <row r="454" spans="5:6" ht="15">
      <c r="E454" s="64"/>
      <c r="F454" s="64"/>
    </row>
    <row r="455" spans="5:6" ht="15">
      <c r="E455" s="64"/>
      <c r="F455" s="64"/>
    </row>
    <row r="456" spans="5:6" ht="15">
      <c r="E456" s="64"/>
      <c r="F456" s="64"/>
    </row>
    <row r="457" spans="5:6" ht="15">
      <c r="E457" s="64"/>
      <c r="F457" s="64"/>
    </row>
    <row r="458" spans="5:6" ht="15">
      <c r="E458" s="64"/>
      <c r="F458" s="64"/>
    </row>
    <row r="459" spans="5:6" ht="15">
      <c r="E459" s="64"/>
      <c r="F459" s="64"/>
    </row>
    <row r="460" spans="5:6" ht="15">
      <c r="E460" s="64"/>
      <c r="F460" s="64"/>
    </row>
    <row r="461" spans="5:6" ht="15">
      <c r="E461" s="64"/>
      <c r="F461" s="64"/>
    </row>
    <row r="462" spans="5:6" ht="15">
      <c r="E462" s="64"/>
      <c r="F462" s="64"/>
    </row>
    <row r="463" spans="5:6" ht="15">
      <c r="E463" s="64"/>
      <c r="F463" s="64"/>
    </row>
    <row r="464" spans="5:6" ht="15">
      <c r="E464" s="64"/>
      <c r="F464" s="64"/>
    </row>
    <row r="465" spans="5:6" ht="15">
      <c r="E465" s="64"/>
      <c r="F465" s="64"/>
    </row>
    <row r="466" spans="5:6" ht="15">
      <c r="E466" s="64"/>
      <c r="F466" s="64"/>
    </row>
    <row r="467" spans="5:6" ht="15">
      <c r="E467" s="64"/>
      <c r="F467" s="64"/>
    </row>
    <row r="468" spans="5:6" ht="15">
      <c r="E468" s="64"/>
      <c r="F468" s="64"/>
    </row>
    <row r="469" spans="5:6" ht="15">
      <c r="E469" s="64"/>
      <c r="F469" s="64"/>
    </row>
    <row r="470" spans="5:6" ht="15">
      <c r="E470" s="64"/>
      <c r="F470" s="64"/>
    </row>
    <row r="471" spans="5:6" ht="15">
      <c r="E471" s="64"/>
      <c r="F471" s="64"/>
    </row>
    <row r="472" spans="5:6" ht="15">
      <c r="E472" s="64"/>
      <c r="F472" s="64"/>
    </row>
    <row r="473" spans="5:6" ht="15">
      <c r="E473" s="64"/>
      <c r="F473" s="64"/>
    </row>
    <row r="474" spans="5:6" ht="15">
      <c r="E474" s="64"/>
      <c r="F474" s="64"/>
    </row>
    <row r="475" spans="5:6" ht="15">
      <c r="E475" s="64"/>
      <c r="F475" s="64"/>
    </row>
    <row r="476" spans="5:6" ht="15">
      <c r="E476" s="64"/>
      <c r="F476" s="64"/>
    </row>
    <row r="477" spans="5:6" ht="15">
      <c r="E477" s="64"/>
      <c r="F477" s="64"/>
    </row>
    <row r="478" spans="5:6" ht="15">
      <c r="E478" s="64"/>
      <c r="F478" s="64"/>
    </row>
    <row r="479" spans="5:6" ht="15">
      <c r="E479" s="64"/>
      <c r="F479" s="64"/>
    </row>
    <row r="480" spans="5:6" ht="15">
      <c r="E480" s="64"/>
      <c r="F480" s="64"/>
    </row>
    <row r="481" spans="5:6" ht="15">
      <c r="E481" s="64"/>
      <c r="F481" s="64"/>
    </row>
    <row r="482" spans="5:6" ht="15">
      <c r="E482" s="64"/>
      <c r="F482" s="64"/>
    </row>
    <row r="483" spans="5:6" ht="15">
      <c r="E483" s="64"/>
      <c r="F483" s="64"/>
    </row>
    <row r="484" spans="5:6" ht="15">
      <c r="E484" s="64"/>
      <c r="F484" s="64"/>
    </row>
    <row r="485" spans="5:6" ht="15">
      <c r="E485" s="64"/>
      <c r="F485" s="64"/>
    </row>
    <row r="486" spans="5:6" ht="15">
      <c r="E486" s="64"/>
      <c r="F486" s="64"/>
    </row>
    <row r="487" spans="5:6" ht="15">
      <c r="E487" s="64"/>
      <c r="F487" s="64"/>
    </row>
    <row r="488" spans="5:6" ht="15">
      <c r="E488" s="64"/>
      <c r="F488" s="64"/>
    </row>
    <row r="489" spans="5:6" ht="15">
      <c r="E489" s="64"/>
      <c r="F489" s="64"/>
    </row>
    <row r="490" spans="5:6" ht="15">
      <c r="E490" s="64"/>
      <c r="F490" s="64"/>
    </row>
    <row r="491" spans="5:6" ht="15">
      <c r="E491" s="64"/>
      <c r="F491" s="64"/>
    </row>
    <row r="492" spans="5:6" ht="15">
      <c r="E492" s="64"/>
      <c r="F492" s="64"/>
    </row>
    <row r="493" spans="5:6" ht="15">
      <c r="E493" s="64"/>
      <c r="F493" s="64"/>
    </row>
    <row r="494" spans="5:6" ht="15">
      <c r="E494" s="64"/>
      <c r="F494" s="64"/>
    </row>
    <row r="495" spans="5:6" ht="15">
      <c r="E495" s="64"/>
      <c r="F495" s="64"/>
    </row>
    <row r="496" spans="5:6" ht="15">
      <c r="E496" s="64"/>
      <c r="F496" s="64"/>
    </row>
    <row r="497" spans="5:6" ht="15">
      <c r="E497" s="64"/>
      <c r="F497" s="64"/>
    </row>
    <row r="498" spans="5:6" ht="15">
      <c r="E498" s="64"/>
      <c r="F498" s="64"/>
    </row>
    <row r="499" spans="5:6" ht="15">
      <c r="E499" s="64"/>
      <c r="F499" s="64"/>
    </row>
    <row r="500" spans="5:6" ht="15">
      <c r="E500" s="64"/>
      <c r="F500" s="64"/>
    </row>
    <row r="501" spans="5:6" ht="15">
      <c r="E501" s="64"/>
      <c r="F501" s="64"/>
    </row>
    <row r="502" spans="5:6" ht="15">
      <c r="E502" s="64"/>
      <c r="F502" s="64"/>
    </row>
    <row r="503" spans="5:6" ht="15">
      <c r="E503" s="64"/>
      <c r="F503" s="64"/>
    </row>
    <row r="504" spans="5:6" ht="15">
      <c r="E504" s="64"/>
      <c r="F504" s="64"/>
    </row>
    <row r="505" spans="5:6" ht="15">
      <c r="E505" s="64"/>
      <c r="F505" s="64"/>
    </row>
    <row r="506" spans="5:6" ht="15">
      <c r="E506" s="64"/>
      <c r="F506" s="64"/>
    </row>
    <row r="507" spans="5:6" ht="15">
      <c r="E507" s="64"/>
      <c r="F507" s="64"/>
    </row>
    <row r="508" spans="5:6" ht="15">
      <c r="E508" s="64"/>
      <c r="F508" s="64"/>
    </row>
    <row r="509" spans="5:6" ht="15">
      <c r="E509" s="64"/>
      <c r="F509" s="64"/>
    </row>
    <row r="510" spans="5:6" ht="15">
      <c r="E510" s="64"/>
      <c r="F510" s="64"/>
    </row>
    <row r="511" spans="5:6" ht="15">
      <c r="E511" s="64"/>
      <c r="F511" s="64"/>
    </row>
    <row r="512" spans="5:6" ht="15">
      <c r="E512" s="64"/>
      <c r="F512" s="64"/>
    </row>
    <row r="513" spans="5:6" ht="15">
      <c r="E513" s="64"/>
      <c r="F513" s="64"/>
    </row>
    <row r="514" spans="5:6" ht="15">
      <c r="E514" s="64"/>
      <c r="F514" s="64"/>
    </row>
    <row r="515" spans="5:6" ht="15">
      <c r="E515" s="64"/>
      <c r="F515" s="64"/>
    </row>
    <row r="516" spans="5:6" ht="15">
      <c r="E516" s="64"/>
      <c r="F516" s="64"/>
    </row>
    <row r="517" spans="5:6" ht="15">
      <c r="E517" s="64"/>
      <c r="F517" s="64"/>
    </row>
    <row r="518" spans="5:6" ht="15">
      <c r="E518" s="64"/>
      <c r="F518" s="64"/>
    </row>
    <row r="519" spans="5:6" ht="15">
      <c r="E519" s="64"/>
      <c r="F519" s="64"/>
    </row>
    <row r="520" spans="5:6" ht="15">
      <c r="E520" s="64"/>
      <c r="F520" s="64"/>
    </row>
    <row r="521" spans="5:6" ht="15">
      <c r="E521" s="64"/>
      <c r="F521" s="64"/>
    </row>
    <row r="522" spans="5:6" ht="15">
      <c r="E522" s="64"/>
      <c r="F522" s="64"/>
    </row>
    <row r="523" spans="5:6" ht="15">
      <c r="E523" s="64"/>
      <c r="F523" s="64"/>
    </row>
    <row r="524" spans="5:6" ht="15">
      <c r="E524" s="64"/>
      <c r="F524" s="64"/>
    </row>
    <row r="525" spans="5:6" ht="15">
      <c r="E525" s="64"/>
      <c r="F525" s="64"/>
    </row>
    <row r="526" spans="5:6" ht="15">
      <c r="E526" s="64"/>
      <c r="F526" s="64"/>
    </row>
    <row r="527" spans="5:6" ht="15">
      <c r="E527" s="64"/>
      <c r="F527" s="64"/>
    </row>
    <row r="528" spans="5:6" ht="15">
      <c r="E528" s="64"/>
      <c r="F528" s="64"/>
    </row>
    <row r="529" spans="5:6" ht="15">
      <c r="E529" s="64"/>
      <c r="F529" s="64"/>
    </row>
    <row r="530" spans="5:6" ht="15">
      <c r="E530" s="64"/>
      <c r="F530" s="64"/>
    </row>
    <row r="531" spans="5:6" ht="15">
      <c r="E531" s="64"/>
      <c r="F531" s="64"/>
    </row>
    <row r="532" spans="5:6" ht="15">
      <c r="E532" s="64"/>
      <c r="F532" s="64"/>
    </row>
    <row r="533" spans="5:6" ht="15">
      <c r="E533" s="64"/>
      <c r="F533" s="64"/>
    </row>
    <row r="534" spans="5:6" ht="15">
      <c r="E534" s="64"/>
      <c r="F534" s="64"/>
    </row>
    <row r="535" spans="5:6" ht="15">
      <c r="E535" s="64"/>
      <c r="F535" s="64"/>
    </row>
    <row r="536" spans="5:6" ht="15">
      <c r="E536" s="64"/>
      <c r="F536" s="64"/>
    </row>
    <row r="537" spans="5:6" ht="15">
      <c r="E537" s="64"/>
      <c r="F537" s="64"/>
    </row>
    <row r="538" spans="5:6" ht="15">
      <c r="E538" s="64"/>
      <c r="F538" s="64"/>
    </row>
    <row r="539" spans="5:6" ht="15">
      <c r="E539" s="64"/>
      <c r="F539" s="64"/>
    </row>
    <row r="540" spans="5:6" ht="15">
      <c r="E540" s="64"/>
      <c r="F540" s="64"/>
    </row>
    <row r="541" spans="5:6" ht="15">
      <c r="E541" s="64"/>
      <c r="F541" s="64"/>
    </row>
    <row r="542" spans="5:6" ht="15">
      <c r="E542" s="64"/>
      <c r="F542" s="64"/>
    </row>
    <row r="543" spans="5:6" ht="15">
      <c r="E543" s="64"/>
      <c r="F543" s="64"/>
    </row>
    <row r="544" spans="5:6" ht="15">
      <c r="E544" s="64"/>
      <c r="F544" s="64"/>
    </row>
    <row r="545" spans="5:6" ht="15">
      <c r="E545" s="64"/>
      <c r="F545" s="64"/>
    </row>
    <row r="546" spans="5:6" ht="15">
      <c r="E546" s="64"/>
      <c r="F546" s="64"/>
    </row>
    <row r="547" spans="5:6" ht="15">
      <c r="E547" s="64"/>
      <c r="F547" s="64"/>
    </row>
    <row r="548" spans="5:6" ht="15">
      <c r="E548" s="64"/>
      <c r="F548" s="64"/>
    </row>
    <row r="549" spans="5:6" ht="15">
      <c r="E549" s="64"/>
      <c r="F549" s="64"/>
    </row>
    <row r="550" spans="5:6" ht="15">
      <c r="E550" s="64"/>
      <c r="F550" s="64"/>
    </row>
    <row r="551" spans="5:6" ht="15">
      <c r="E551" s="64"/>
      <c r="F551" s="64"/>
    </row>
    <row r="552" spans="5:6" ht="15">
      <c r="E552" s="64"/>
      <c r="F552" s="64"/>
    </row>
    <row r="553" spans="5:6" ht="15">
      <c r="E553" s="64"/>
      <c r="F553" s="64"/>
    </row>
    <row r="554" spans="5:6" ht="15">
      <c r="E554" s="64"/>
      <c r="F554" s="64"/>
    </row>
    <row r="555" spans="5:6" ht="15">
      <c r="E555" s="64"/>
      <c r="F555" s="64"/>
    </row>
    <row r="556" spans="5:6" ht="15">
      <c r="E556" s="64"/>
      <c r="F556" s="64"/>
    </row>
    <row r="557" spans="5:6" ht="15">
      <c r="E557" s="64"/>
      <c r="F557" s="64"/>
    </row>
    <row r="558" spans="5:6" ht="15">
      <c r="E558" s="64"/>
      <c r="F558" s="64"/>
    </row>
    <row r="559" spans="5:6" ht="15">
      <c r="E559" s="64"/>
      <c r="F559" s="64"/>
    </row>
    <row r="560" spans="5:6" ht="15">
      <c r="E560" s="64"/>
      <c r="F560" s="64"/>
    </row>
    <row r="561" spans="5:6" ht="15">
      <c r="E561" s="64"/>
      <c r="F561" s="64"/>
    </row>
    <row r="562" spans="5:6" ht="15">
      <c r="E562" s="64"/>
      <c r="F562" s="64"/>
    </row>
    <row r="563" spans="5:6" ht="15">
      <c r="E563" s="64"/>
      <c r="F563" s="64"/>
    </row>
    <row r="564" spans="5:6" ht="15">
      <c r="E564" s="64"/>
      <c r="F564" s="64"/>
    </row>
    <row r="565" spans="5:6" ht="15">
      <c r="E565" s="64"/>
      <c r="F565" s="64"/>
    </row>
    <row r="566" spans="5:6" ht="15">
      <c r="E566" s="64"/>
      <c r="F566" s="64"/>
    </row>
    <row r="567" spans="5:6" ht="15">
      <c r="E567" s="64"/>
      <c r="F567" s="64"/>
    </row>
    <row r="568" spans="5:6" ht="15">
      <c r="E568" s="64"/>
      <c r="F568" s="64"/>
    </row>
    <row r="569" spans="5:6" ht="15">
      <c r="E569" s="64"/>
      <c r="F569" s="64"/>
    </row>
    <row r="570" spans="5:6" ht="15">
      <c r="E570" s="64"/>
      <c r="F570" s="64"/>
    </row>
    <row r="571" spans="5:6" ht="15">
      <c r="E571" s="64"/>
      <c r="F571" s="64"/>
    </row>
    <row r="572" spans="5:6" ht="15">
      <c r="E572" s="64"/>
      <c r="F572" s="64"/>
    </row>
    <row r="573" spans="5:6" ht="15">
      <c r="E573" s="64"/>
      <c r="F573" s="64"/>
    </row>
    <row r="574" spans="5:6" ht="15">
      <c r="E574" s="64"/>
      <c r="F574" s="64"/>
    </row>
    <row r="575" spans="5:6" ht="15">
      <c r="E575" s="64"/>
      <c r="F575" s="64"/>
    </row>
    <row r="576" spans="5:6" ht="15">
      <c r="E576" s="64"/>
      <c r="F576" s="64"/>
    </row>
    <row r="577" spans="5:6" ht="15">
      <c r="E577" s="64"/>
      <c r="F577" s="64"/>
    </row>
    <row r="578" spans="5:6" ht="15">
      <c r="E578" s="64"/>
      <c r="F578" s="64"/>
    </row>
    <row r="579" spans="5:6" ht="15">
      <c r="E579" s="64"/>
      <c r="F579" s="64"/>
    </row>
    <row r="580" spans="5:6" ht="15">
      <c r="E580" s="64"/>
      <c r="F580" s="64"/>
    </row>
    <row r="581" spans="5:6" ht="15">
      <c r="E581" s="64"/>
      <c r="F581" s="64"/>
    </row>
    <row r="582" spans="5:6" ht="15">
      <c r="E582" s="64"/>
      <c r="F582" s="64"/>
    </row>
    <row r="583" spans="5:6" ht="15">
      <c r="E583" s="64"/>
      <c r="F583" s="64"/>
    </row>
    <row r="584" spans="5:6" ht="15">
      <c r="E584" s="64"/>
      <c r="F584" s="64"/>
    </row>
    <row r="585" spans="5:6" ht="15">
      <c r="E585" s="64"/>
      <c r="F585" s="64"/>
    </row>
    <row r="586" spans="5:6" ht="15">
      <c r="E586" s="64"/>
      <c r="F586" s="64"/>
    </row>
    <row r="587" spans="5:6" ht="15">
      <c r="E587" s="64"/>
      <c r="F587" s="64"/>
    </row>
    <row r="588" spans="5:6" ht="15">
      <c r="E588" s="64"/>
      <c r="F588" s="64"/>
    </row>
    <row r="589" spans="5:6" ht="15">
      <c r="E589" s="64"/>
      <c r="F589" s="64"/>
    </row>
    <row r="590" spans="5:6" ht="15">
      <c r="E590" s="64"/>
      <c r="F590" s="64"/>
    </row>
    <row r="591" spans="5:6" ht="15">
      <c r="E591" s="64"/>
      <c r="F591" s="64"/>
    </row>
    <row r="592" spans="5:6" ht="15">
      <c r="E592" s="64"/>
      <c r="F592" s="64"/>
    </row>
    <row r="593" spans="5:6" ht="15">
      <c r="E593" s="64"/>
      <c r="F593" s="64"/>
    </row>
    <row r="594" spans="5:6" ht="15">
      <c r="E594" s="64"/>
      <c r="F594" s="64"/>
    </row>
    <row r="595" spans="5:6" ht="15">
      <c r="E595" s="64"/>
      <c r="F595" s="64"/>
    </row>
    <row r="596" spans="5:6" ht="15">
      <c r="E596" s="64"/>
      <c r="F596" s="64"/>
    </row>
  </sheetData>
  <sheetProtection/>
  <mergeCells count="10">
    <mergeCell ref="A355:F355"/>
    <mergeCell ref="A5:F5"/>
    <mergeCell ref="A1:F1"/>
    <mergeCell ref="A2:F2"/>
    <mergeCell ref="A3:F3"/>
    <mergeCell ref="A4:F4"/>
    <mergeCell ref="A7:F7"/>
    <mergeCell ref="A8:F8"/>
    <mergeCell ref="D9:F9"/>
    <mergeCell ref="C6:F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5"/>
  <sheetViews>
    <sheetView zoomScalePageLayoutView="0" workbookViewId="0" topLeftCell="A400">
      <selection activeCell="A412" sqref="A412"/>
    </sheetView>
  </sheetViews>
  <sheetFormatPr defaultColWidth="9.125" defaultRowHeight="12.75"/>
  <cols>
    <col min="1" max="1" width="83.00390625" style="55" customWidth="1"/>
    <col min="2" max="2" width="15.125" style="82" customWidth="1"/>
    <col min="3" max="3" width="5.00390625" style="82" customWidth="1"/>
    <col min="4" max="4" width="15.00390625" style="69" customWidth="1"/>
    <col min="5" max="5" width="17.125" style="55" customWidth="1"/>
    <col min="6" max="16384" width="9.125" style="55" customWidth="1"/>
  </cols>
  <sheetData>
    <row r="1" spans="1:4" ht="15">
      <c r="A1" s="282" t="s">
        <v>773</v>
      </c>
      <c r="B1" s="282"/>
      <c r="C1" s="282"/>
      <c r="D1" s="282"/>
    </row>
    <row r="2" spans="1:4" ht="15">
      <c r="A2" s="282" t="s">
        <v>770</v>
      </c>
      <c r="B2" s="282"/>
      <c r="C2" s="282"/>
      <c r="D2" s="282"/>
    </row>
    <row r="3" spans="1:4" ht="15">
      <c r="A3" s="282" t="s">
        <v>772</v>
      </c>
      <c r="B3" s="282"/>
      <c r="C3" s="282"/>
      <c r="D3" s="282"/>
    </row>
    <row r="4" spans="1:4" ht="15">
      <c r="A4" s="282" t="s">
        <v>768</v>
      </c>
      <c r="B4" s="282"/>
      <c r="C4" s="282"/>
      <c r="D4" s="282"/>
    </row>
    <row r="5" spans="1:4" ht="15">
      <c r="A5" s="282" t="s">
        <v>458</v>
      </c>
      <c r="B5" s="282"/>
      <c r="C5" s="282"/>
      <c r="D5" s="282"/>
    </row>
    <row r="6" spans="2:4" ht="15">
      <c r="B6" s="240" t="s">
        <v>1250</v>
      </c>
      <c r="C6" s="279"/>
      <c r="D6" s="279"/>
    </row>
    <row r="7" spans="3:4" ht="15">
      <c r="C7" s="230"/>
      <c r="D7" s="230"/>
    </row>
    <row r="8" spans="1:4" ht="72.75" customHeight="1">
      <c r="A8" s="256" t="s">
        <v>1145</v>
      </c>
      <c r="B8" s="256"/>
      <c r="C8" s="256"/>
      <c r="D8" s="256"/>
    </row>
    <row r="9" spans="3:4" ht="15">
      <c r="C9" s="280" t="s">
        <v>769</v>
      </c>
      <c r="D9" s="280"/>
    </row>
    <row r="10" spans="1:4" s="45" customFormat="1" ht="15">
      <c r="A10" s="107" t="s">
        <v>29</v>
      </c>
      <c r="B10" s="107" t="s">
        <v>223</v>
      </c>
      <c r="C10" s="108" t="s">
        <v>224</v>
      </c>
      <c r="D10" s="109" t="s">
        <v>13</v>
      </c>
    </row>
    <row r="11" spans="1:4" s="45" customFormat="1" ht="15">
      <c r="A11" s="43">
        <v>1</v>
      </c>
      <c r="B11" s="43">
        <v>2</v>
      </c>
      <c r="C11" s="110">
        <v>3</v>
      </c>
      <c r="D11" s="44">
        <v>4</v>
      </c>
    </row>
    <row r="12" spans="1:4" s="56" customFormat="1" ht="30.75">
      <c r="A12" s="70" t="s">
        <v>84</v>
      </c>
      <c r="B12" s="57" t="s">
        <v>954</v>
      </c>
      <c r="C12" s="57"/>
      <c r="D12" s="183">
        <f>D13+D27+D47+D80+D95+D54+D67+D71+D75+D106</f>
        <v>928665.7649999999</v>
      </c>
    </row>
    <row r="13" spans="1:4" s="56" customFormat="1" ht="30.75">
      <c r="A13" s="52" t="s">
        <v>627</v>
      </c>
      <c r="B13" s="53" t="s">
        <v>955</v>
      </c>
      <c r="C13" s="53"/>
      <c r="D13" s="87">
        <f>D16+D18+D20+D22+D25+D14</f>
        <v>286264.32800000004</v>
      </c>
    </row>
    <row r="14" spans="1:4" s="56" customFormat="1" ht="46.5">
      <c r="A14" s="52" t="s">
        <v>1180</v>
      </c>
      <c r="B14" s="53" t="s">
        <v>1181</v>
      </c>
      <c r="C14" s="53"/>
      <c r="D14" s="87">
        <f>D15</f>
        <v>1923.601</v>
      </c>
    </row>
    <row r="15" spans="1:4" s="56" customFormat="1" ht="30.75">
      <c r="A15" s="52" t="s">
        <v>1094</v>
      </c>
      <c r="B15" s="53" t="s">
        <v>1181</v>
      </c>
      <c r="C15" s="53" t="s">
        <v>1095</v>
      </c>
      <c r="D15" s="87">
        <v>1923.601</v>
      </c>
    </row>
    <row r="16" spans="1:4" ht="156">
      <c r="A16" s="52" t="s">
        <v>796</v>
      </c>
      <c r="B16" s="53" t="s">
        <v>629</v>
      </c>
      <c r="C16" s="53"/>
      <c r="D16" s="87">
        <f>D17</f>
        <v>144780.5</v>
      </c>
    </row>
    <row r="17" spans="1:4" ht="30.75">
      <c r="A17" s="52" t="s">
        <v>1094</v>
      </c>
      <c r="B17" s="53" t="s">
        <v>629</v>
      </c>
      <c r="C17" s="53" t="s">
        <v>1095</v>
      </c>
      <c r="D17" s="87">
        <v>144780.5</v>
      </c>
    </row>
    <row r="18" spans="1:4" ht="171">
      <c r="A18" s="52" t="s">
        <v>835</v>
      </c>
      <c r="B18" s="53" t="s">
        <v>630</v>
      </c>
      <c r="C18" s="53"/>
      <c r="D18" s="87">
        <f>D19</f>
        <v>2636.5</v>
      </c>
    </row>
    <row r="19" spans="1:4" ht="30.75">
      <c r="A19" s="52" t="s">
        <v>1094</v>
      </c>
      <c r="B19" s="53" t="s">
        <v>630</v>
      </c>
      <c r="C19" s="53" t="s">
        <v>1095</v>
      </c>
      <c r="D19" s="87">
        <v>2636.5</v>
      </c>
    </row>
    <row r="20" spans="1:4" ht="186.75">
      <c r="A20" s="52" t="s">
        <v>530</v>
      </c>
      <c r="B20" s="53" t="s">
        <v>631</v>
      </c>
      <c r="C20" s="53"/>
      <c r="D20" s="87">
        <f>D21</f>
        <v>46432.6</v>
      </c>
    </row>
    <row r="21" spans="1:4" ht="30.75">
      <c r="A21" s="52" t="s">
        <v>1094</v>
      </c>
      <c r="B21" s="53" t="s">
        <v>631</v>
      </c>
      <c r="C21" s="53" t="s">
        <v>1095</v>
      </c>
      <c r="D21" s="87">
        <v>46432.6</v>
      </c>
    </row>
    <row r="22" spans="1:4" ht="15">
      <c r="A22" s="52" t="s">
        <v>32</v>
      </c>
      <c r="B22" s="53" t="s">
        <v>632</v>
      </c>
      <c r="C22" s="53"/>
      <c r="D22" s="87">
        <f>D24+D23</f>
        <v>86439.341</v>
      </c>
    </row>
    <row r="23" spans="1:4" ht="30.75">
      <c r="A23" s="52" t="s">
        <v>587</v>
      </c>
      <c r="B23" s="53" t="s">
        <v>632</v>
      </c>
      <c r="C23" s="53" t="s">
        <v>1086</v>
      </c>
      <c r="D23" s="87">
        <v>1900</v>
      </c>
    </row>
    <row r="24" spans="1:4" ht="30.75">
      <c r="A24" s="52" t="s">
        <v>1094</v>
      </c>
      <c r="B24" s="53" t="s">
        <v>632</v>
      </c>
      <c r="C24" s="53" t="s">
        <v>1095</v>
      </c>
      <c r="D24" s="87">
        <v>84539.341</v>
      </c>
    </row>
    <row r="25" spans="1:4" ht="46.5">
      <c r="A25" s="52" t="s">
        <v>834</v>
      </c>
      <c r="B25" s="53" t="s">
        <v>633</v>
      </c>
      <c r="C25" s="53"/>
      <c r="D25" s="87">
        <f>D26</f>
        <v>4051.786</v>
      </c>
    </row>
    <row r="26" spans="1:4" ht="30.75">
      <c r="A26" s="52" t="s">
        <v>1094</v>
      </c>
      <c r="B26" s="53" t="s">
        <v>633</v>
      </c>
      <c r="C26" s="53" t="s">
        <v>1095</v>
      </c>
      <c r="D26" s="87">
        <v>4051.786</v>
      </c>
    </row>
    <row r="27" spans="1:4" s="56" customFormat="1" ht="30.75">
      <c r="A27" s="52" t="s">
        <v>975</v>
      </c>
      <c r="B27" s="53" t="s">
        <v>635</v>
      </c>
      <c r="C27" s="53"/>
      <c r="D27" s="87">
        <f>D34+D36+D38+D40+D43+D28+D30+D45+D32</f>
        <v>456429.661</v>
      </c>
    </row>
    <row r="28" spans="1:4" s="56" customFormat="1" ht="46.5">
      <c r="A28" s="52" t="s">
        <v>370</v>
      </c>
      <c r="B28" s="53" t="s">
        <v>369</v>
      </c>
      <c r="C28" s="53"/>
      <c r="D28" s="87">
        <f>D29</f>
        <v>663.267</v>
      </c>
    </row>
    <row r="29" spans="1:4" s="56" customFormat="1" ht="30.75">
      <c r="A29" s="52" t="s">
        <v>1094</v>
      </c>
      <c r="B29" s="53" t="s">
        <v>369</v>
      </c>
      <c r="C29" s="53" t="s">
        <v>1095</v>
      </c>
      <c r="D29" s="87">
        <v>663.267</v>
      </c>
    </row>
    <row r="30" spans="1:4" s="56" customFormat="1" ht="46.5">
      <c r="A30" s="52" t="s">
        <v>371</v>
      </c>
      <c r="B30" s="53" t="s">
        <v>189</v>
      </c>
      <c r="C30" s="53"/>
      <c r="D30" s="87">
        <f>D31</f>
        <v>263.839</v>
      </c>
    </row>
    <row r="31" spans="1:4" s="56" customFormat="1" ht="30.75">
      <c r="A31" s="52" t="s">
        <v>1094</v>
      </c>
      <c r="B31" s="53" t="s">
        <v>189</v>
      </c>
      <c r="C31" s="53" t="s">
        <v>1095</v>
      </c>
      <c r="D31" s="87">
        <v>263.839</v>
      </c>
    </row>
    <row r="32" spans="1:4" s="56" customFormat="1" ht="46.5">
      <c r="A32" s="52" t="s">
        <v>1191</v>
      </c>
      <c r="B32" s="53" t="s">
        <v>1192</v>
      </c>
      <c r="C32" s="53"/>
      <c r="D32" s="87">
        <f>D33</f>
        <v>46.4</v>
      </c>
    </row>
    <row r="33" spans="1:4" s="56" customFormat="1" ht="30.75">
      <c r="A33" s="52" t="s">
        <v>1094</v>
      </c>
      <c r="B33" s="53" t="s">
        <v>1192</v>
      </c>
      <c r="C33" s="53" t="s">
        <v>1095</v>
      </c>
      <c r="D33" s="87">
        <v>46.4</v>
      </c>
    </row>
    <row r="34" spans="1:4" ht="140.25">
      <c r="A34" s="52" t="s">
        <v>836</v>
      </c>
      <c r="B34" s="53" t="s">
        <v>636</v>
      </c>
      <c r="C34" s="53"/>
      <c r="D34" s="87">
        <f>D35</f>
        <v>279632.4</v>
      </c>
    </row>
    <row r="35" spans="1:4" ht="30.75">
      <c r="A35" s="52" t="s">
        <v>1094</v>
      </c>
      <c r="B35" s="53" t="s">
        <v>636</v>
      </c>
      <c r="C35" s="53" t="s">
        <v>1095</v>
      </c>
      <c r="D35" s="87">
        <v>279632.4</v>
      </c>
    </row>
    <row r="36" spans="1:4" ht="147" customHeight="1">
      <c r="A36" s="52" t="s">
        <v>1129</v>
      </c>
      <c r="B36" s="53" t="s">
        <v>637</v>
      </c>
      <c r="C36" s="53"/>
      <c r="D36" s="87">
        <f>D37</f>
        <v>9529</v>
      </c>
    </row>
    <row r="37" spans="1:4" ht="30.75">
      <c r="A37" s="52" t="s">
        <v>1094</v>
      </c>
      <c r="B37" s="53" t="s">
        <v>637</v>
      </c>
      <c r="C37" s="53" t="s">
        <v>1095</v>
      </c>
      <c r="D37" s="87">
        <v>9529</v>
      </c>
    </row>
    <row r="38" spans="1:4" ht="108.75">
      <c r="A38" s="52" t="s">
        <v>608</v>
      </c>
      <c r="B38" s="53" t="s">
        <v>638</v>
      </c>
      <c r="C38" s="53"/>
      <c r="D38" s="87">
        <f>D39</f>
        <v>33179.4</v>
      </c>
    </row>
    <row r="39" spans="1:4" ht="30.75">
      <c r="A39" s="52" t="s">
        <v>1094</v>
      </c>
      <c r="B39" s="53" t="s">
        <v>638</v>
      </c>
      <c r="C39" s="53" t="s">
        <v>1095</v>
      </c>
      <c r="D39" s="87">
        <v>33179.4</v>
      </c>
    </row>
    <row r="40" spans="1:4" ht="30.75">
      <c r="A40" s="52" t="s">
        <v>1097</v>
      </c>
      <c r="B40" s="53" t="s">
        <v>639</v>
      </c>
      <c r="C40" s="53"/>
      <c r="D40" s="87">
        <f>D41+D42</f>
        <v>119018.641</v>
      </c>
    </row>
    <row r="41" spans="1:4" ht="30.75">
      <c r="A41" s="52" t="s">
        <v>1094</v>
      </c>
      <c r="B41" s="53" t="s">
        <v>639</v>
      </c>
      <c r="C41" s="53" t="s">
        <v>1095</v>
      </c>
      <c r="D41" s="87">
        <v>117810.6</v>
      </c>
    </row>
    <row r="42" spans="1:4" ht="15">
      <c r="A42" s="52" t="s">
        <v>1087</v>
      </c>
      <c r="B42" s="53" t="s">
        <v>639</v>
      </c>
      <c r="C42" s="53" t="s">
        <v>1088</v>
      </c>
      <c r="D42" s="87">
        <v>1208.041</v>
      </c>
    </row>
    <row r="43" spans="1:4" ht="46.5">
      <c r="A43" s="52" t="s">
        <v>834</v>
      </c>
      <c r="B43" s="53" t="s">
        <v>640</v>
      </c>
      <c r="C43" s="53"/>
      <c r="D43" s="87">
        <f>D44</f>
        <v>12221.714</v>
      </c>
    </row>
    <row r="44" spans="1:4" ht="30.75">
      <c r="A44" s="52" t="s">
        <v>1094</v>
      </c>
      <c r="B44" s="53" t="s">
        <v>640</v>
      </c>
      <c r="C44" s="53" t="s">
        <v>1095</v>
      </c>
      <c r="D44" s="87">
        <v>12221.714</v>
      </c>
    </row>
    <row r="45" spans="1:4" ht="30.75">
      <c r="A45" s="52" t="s">
        <v>394</v>
      </c>
      <c r="B45" s="53" t="s">
        <v>393</v>
      </c>
      <c r="C45" s="53"/>
      <c r="D45" s="87">
        <f>D46</f>
        <v>1875</v>
      </c>
    </row>
    <row r="46" spans="1:4" ht="30.75">
      <c r="A46" s="52" t="s">
        <v>1094</v>
      </c>
      <c r="B46" s="53" t="s">
        <v>393</v>
      </c>
      <c r="C46" s="53" t="s">
        <v>1095</v>
      </c>
      <c r="D46" s="87">
        <v>1875</v>
      </c>
    </row>
    <row r="47" spans="1:4" s="56" customFormat="1" ht="30.75">
      <c r="A47" s="52" t="s">
        <v>641</v>
      </c>
      <c r="B47" s="53" t="s">
        <v>642</v>
      </c>
      <c r="C47" s="53"/>
      <c r="D47" s="87">
        <f>D48+D52+D50</f>
        <v>57678.2</v>
      </c>
    </row>
    <row r="48" spans="1:4" ht="15">
      <c r="A48" s="52" t="s">
        <v>30</v>
      </c>
      <c r="B48" s="53" t="s">
        <v>643</v>
      </c>
      <c r="C48" s="53"/>
      <c r="D48" s="87">
        <f>D49</f>
        <v>52518</v>
      </c>
    </row>
    <row r="49" spans="1:4" ht="30.75">
      <c r="A49" s="52" t="s">
        <v>1094</v>
      </c>
      <c r="B49" s="53" t="s">
        <v>643</v>
      </c>
      <c r="C49" s="53" t="s">
        <v>1095</v>
      </c>
      <c r="D49" s="87">
        <v>52518</v>
      </c>
    </row>
    <row r="50" spans="1:4" ht="46.5">
      <c r="A50" s="52" t="s">
        <v>834</v>
      </c>
      <c r="B50" s="53" t="s">
        <v>431</v>
      </c>
      <c r="C50" s="53"/>
      <c r="D50" s="87">
        <f>D51</f>
        <v>440.2</v>
      </c>
    </row>
    <row r="51" spans="1:4" ht="30.75">
      <c r="A51" s="52" t="s">
        <v>1094</v>
      </c>
      <c r="B51" s="53" t="s">
        <v>431</v>
      </c>
      <c r="C51" s="53" t="s">
        <v>1095</v>
      </c>
      <c r="D51" s="87">
        <v>440.2</v>
      </c>
    </row>
    <row r="52" spans="1:4" ht="62.25">
      <c r="A52" s="52" t="s">
        <v>1173</v>
      </c>
      <c r="B52" s="53" t="s">
        <v>372</v>
      </c>
      <c r="C52" s="53"/>
      <c r="D52" s="87">
        <f>D53</f>
        <v>4720</v>
      </c>
    </row>
    <row r="53" spans="1:4" ht="30.75">
      <c r="A53" s="52" t="s">
        <v>1094</v>
      </c>
      <c r="B53" s="53" t="s">
        <v>372</v>
      </c>
      <c r="C53" s="53" t="s">
        <v>1095</v>
      </c>
      <c r="D53" s="87">
        <v>4720</v>
      </c>
    </row>
    <row r="54" spans="1:4" ht="30.75">
      <c r="A54" s="52" t="s">
        <v>982</v>
      </c>
      <c r="B54" s="53" t="s">
        <v>645</v>
      </c>
      <c r="C54" s="53"/>
      <c r="D54" s="87">
        <f>D58+D61+D64+D55</f>
        <v>21214.6</v>
      </c>
    </row>
    <row r="55" spans="1:4" ht="15">
      <c r="A55" s="52" t="s">
        <v>1175</v>
      </c>
      <c r="B55" s="53" t="s">
        <v>396</v>
      </c>
      <c r="C55" s="53"/>
      <c r="D55" s="87">
        <f>D56+D57</f>
        <v>2000</v>
      </c>
    </row>
    <row r="56" spans="1:4" ht="30.75">
      <c r="A56" s="52" t="s">
        <v>597</v>
      </c>
      <c r="B56" s="53" t="s">
        <v>396</v>
      </c>
      <c r="C56" s="53" t="s">
        <v>1103</v>
      </c>
      <c r="D56" s="87">
        <v>1589.365</v>
      </c>
    </row>
    <row r="57" spans="1:4" ht="30.75">
      <c r="A57" s="52" t="s">
        <v>1094</v>
      </c>
      <c r="B57" s="53" t="s">
        <v>396</v>
      </c>
      <c r="C57" s="53" t="s">
        <v>1095</v>
      </c>
      <c r="D57" s="87">
        <v>410.635</v>
      </c>
    </row>
    <row r="58" spans="1:4" ht="15">
      <c r="A58" s="52" t="s">
        <v>138</v>
      </c>
      <c r="B58" s="53" t="s">
        <v>935</v>
      </c>
      <c r="C58" s="53"/>
      <c r="D58" s="87">
        <f>D60+D59</f>
        <v>1800</v>
      </c>
    </row>
    <row r="59" spans="1:4" ht="15">
      <c r="A59" s="52" t="s">
        <v>1100</v>
      </c>
      <c r="B59" s="53" t="s">
        <v>935</v>
      </c>
      <c r="C59" s="53" t="s">
        <v>1099</v>
      </c>
      <c r="D59" s="87">
        <v>376.488</v>
      </c>
    </row>
    <row r="60" spans="1:4" ht="30.75">
      <c r="A60" s="52" t="s">
        <v>1094</v>
      </c>
      <c r="B60" s="53" t="s">
        <v>935</v>
      </c>
      <c r="C60" s="53" t="s">
        <v>1095</v>
      </c>
      <c r="D60" s="87">
        <v>1423.512</v>
      </c>
    </row>
    <row r="61" spans="1:4" ht="46.5">
      <c r="A61" s="52" t="s">
        <v>1136</v>
      </c>
      <c r="B61" s="53" t="s">
        <v>936</v>
      </c>
      <c r="C61" s="53"/>
      <c r="D61" s="87">
        <f>D63+D62</f>
        <v>15544.5</v>
      </c>
    </row>
    <row r="62" spans="1:4" ht="15">
      <c r="A62" s="52" t="s">
        <v>1100</v>
      </c>
      <c r="B62" s="53" t="s">
        <v>936</v>
      </c>
      <c r="C62" s="53" t="s">
        <v>1099</v>
      </c>
      <c r="D62" s="87">
        <v>10504.463</v>
      </c>
    </row>
    <row r="63" spans="1:4" ht="30.75">
      <c r="A63" s="52" t="s">
        <v>1094</v>
      </c>
      <c r="B63" s="53" t="s">
        <v>936</v>
      </c>
      <c r="C63" s="53" t="s">
        <v>1095</v>
      </c>
      <c r="D63" s="87">
        <v>5040.037</v>
      </c>
    </row>
    <row r="64" spans="1:4" ht="30.75">
      <c r="A64" s="52" t="s">
        <v>1137</v>
      </c>
      <c r="B64" s="53" t="s">
        <v>937</v>
      </c>
      <c r="C64" s="53"/>
      <c r="D64" s="87">
        <f>D66+D65</f>
        <v>1870.1</v>
      </c>
    </row>
    <row r="65" spans="1:4" ht="15">
      <c r="A65" s="52" t="s">
        <v>1100</v>
      </c>
      <c r="B65" s="53" t="s">
        <v>937</v>
      </c>
      <c r="C65" s="53" t="s">
        <v>1099</v>
      </c>
      <c r="D65" s="87">
        <v>1473.606</v>
      </c>
    </row>
    <row r="66" spans="1:4" ht="30.75">
      <c r="A66" s="52" t="s">
        <v>1094</v>
      </c>
      <c r="B66" s="53" t="s">
        <v>937</v>
      </c>
      <c r="C66" s="53" t="s">
        <v>1095</v>
      </c>
      <c r="D66" s="87">
        <v>396.494</v>
      </c>
    </row>
    <row r="67" spans="1:4" ht="30.75">
      <c r="A67" s="52" t="s">
        <v>976</v>
      </c>
      <c r="B67" s="53" t="s">
        <v>647</v>
      </c>
      <c r="C67" s="53"/>
      <c r="D67" s="87">
        <f>D68</f>
        <v>2100</v>
      </c>
    </row>
    <row r="68" spans="1:4" ht="15">
      <c r="A68" s="52" t="s">
        <v>246</v>
      </c>
      <c r="B68" s="53" t="s">
        <v>938</v>
      </c>
      <c r="C68" s="53"/>
      <c r="D68" s="87">
        <f>D69+D70</f>
        <v>2100</v>
      </c>
    </row>
    <row r="69" spans="1:4" ht="46.5">
      <c r="A69" s="52" t="s">
        <v>1084</v>
      </c>
      <c r="B69" s="53" t="s">
        <v>938</v>
      </c>
      <c r="C69" s="53" t="s">
        <v>1085</v>
      </c>
      <c r="D69" s="87">
        <v>350</v>
      </c>
    </row>
    <row r="70" spans="1:4" ht="30.75">
      <c r="A70" s="52" t="s">
        <v>587</v>
      </c>
      <c r="B70" s="53" t="s">
        <v>938</v>
      </c>
      <c r="C70" s="53" t="s">
        <v>1086</v>
      </c>
      <c r="D70" s="87">
        <v>1750</v>
      </c>
    </row>
    <row r="71" spans="1:4" ht="30.75">
      <c r="A71" s="52" t="s">
        <v>764</v>
      </c>
      <c r="B71" s="53" t="s">
        <v>649</v>
      </c>
      <c r="C71" s="53"/>
      <c r="D71" s="87">
        <f>D72</f>
        <v>500</v>
      </c>
    </row>
    <row r="72" spans="1:4" ht="15">
      <c r="A72" s="52" t="s">
        <v>1104</v>
      </c>
      <c r="B72" s="53" t="s">
        <v>939</v>
      </c>
      <c r="C72" s="53"/>
      <c r="D72" s="87">
        <f>D73+D74</f>
        <v>500</v>
      </c>
    </row>
    <row r="73" spans="1:4" ht="46.5">
      <c r="A73" s="52" t="s">
        <v>1084</v>
      </c>
      <c r="B73" s="53" t="s">
        <v>939</v>
      </c>
      <c r="C73" s="53" t="s">
        <v>1085</v>
      </c>
      <c r="D73" s="87">
        <v>480</v>
      </c>
    </row>
    <row r="74" spans="1:4" ht="30.75">
      <c r="A74" s="52" t="s">
        <v>587</v>
      </c>
      <c r="B74" s="53" t="s">
        <v>939</v>
      </c>
      <c r="C74" s="53" t="s">
        <v>1086</v>
      </c>
      <c r="D74" s="87">
        <v>20</v>
      </c>
    </row>
    <row r="75" spans="1:4" ht="30.75">
      <c r="A75" s="52" t="s">
        <v>653</v>
      </c>
      <c r="B75" s="53" t="s">
        <v>651</v>
      </c>
      <c r="C75" s="53"/>
      <c r="D75" s="87">
        <f>D76</f>
        <v>25722</v>
      </c>
    </row>
    <row r="76" spans="1:4" ht="46.5">
      <c r="A76" s="52" t="s">
        <v>136</v>
      </c>
      <c r="B76" s="53" t="s">
        <v>940</v>
      </c>
      <c r="C76" s="53"/>
      <c r="D76" s="87">
        <f>D77+D78+D79</f>
        <v>25722</v>
      </c>
    </row>
    <row r="77" spans="1:4" ht="46.5">
      <c r="A77" s="52" t="s">
        <v>1084</v>
      </c>
      <c r="B77" s="53" t="s">
        <v>940</v>
      </c>
      <c r="C77" s="53" t="s">
        <v>1085</v>
      </c>
      <c r="D77" s="87">
        <v>21357</v>
      </c>
    </row>
    <row r="78" spans="1:4" ht="30.75">
      <c r="A78" s="52" t="s">
        <v>587</v>
      </c>
      <c r="B78" s="53" t="s">
        <v>940</v>
      </c>
      <c r="C78" s="53" t="s">
        <v>1086</v>
      </c>
      <c r="D78" s="87">
        <v>4230.764</v>
      </c>
    </row>
    <row r="79" spans="1:4" ht="15">
      <c r="A79" s="52" t="s">
        <v>1087</v>
      </c>
      <c r="B79" s="53" t="s">
        <v>940</v>
      </c>
      <c r="C79" s="53" t="s">
        <v>1088</v>
      </c>
      <c r="D79" s="87">
        <v>134.236</v>
      </c>
    </row>
    <row r="80" spans="1:4" ht="46.5">
      <c r="A80" s="52" t="s">
        <v>977</v>
      </c>
      <c r="B80" s="53" t="s">
        <v>652</v>
      </c>
      <c r="C80" s="53"/>
      <c r="D80" s="87">
        <f>D81+D83+D85+D87+D89+D91+D93</f>
        <v>41913.558000000005</v>
      </c>
    </row>
    <row r="81" spans="1:4" ht="15">
      <c r="A81" s="52" t="s">
        <v>605</v>
      </c>
      <c r="B81" s="53" t="s">
        <v>1028</v>
      </c>
      <c r="C81" s="53"/>
      <c r="D81" s="87">
        <f>D82</f>
        <v>7122.575</v>
      </c>
    </row>
    <row r="82" spans="1:4" ht="30.75">
      <c r="A82" s="52" t="s">
        <v>1094</v>
      </c>
      <c r="B82" s="53" t="s">
        <v>1028</v>
      </c>
      <c r="C82" s="53" t="s">
        <v>1095</v>
      </c>
      <c r="D82" s="87">
        <v>7122.575</v>
      </c>
    </row>
    <row r="83" spans="1:4" ht="24" customHeight="1">
      <c r="A83" s="52" t="s">
        <v>606</v>
      </c>
      <c r="B83" s="53" t="s">
        <v>1029</v>
      </c>
      <c r="C83" s="53"/>
      <c r="D83" s="87">
        <f>D84</f>
        <v>8741.959</v>
      </c>
    </row>
    <row r="84" spans="1:4" ht="30.75">
      <c r="A84" s="52" t="s">
        <v>1094</v>
      </c>
      <c r="B84" s="53" t="s">
        <v>1029</v>
      </c>
      <c r="C84" s="53" t="s">
        <v>1095</v>
      </c>
      <c r="D84" s="87">
        <v>8741.959</v>
      </c>
    </row>
    <row r="85" spans="1:4" ht="78">
      <c r="A85" s="52" t="s">
        <v>351</v>
      </c>
      <c r="B85" s="53" t="s">
        <v>941</v>
      </c>
      <c r="C85" s="44"/>
      <c r="D85" s="87">
        <f>D86</f>
        <v>15854.2</v>
      </c>
    </row>
    <row r="86" spans="1:4" ht="30.75">
      <c r="A86" s="52" t="s">
        <v>1094</v>
      </c>
      <c r="B86" s="53" t="s">
        <v>941</v>
      </c>
      <c r="C86" s="53" t="s">
        <v>1095</v>
      </c>
      <c r="D86" s="87">
        <v>15854.2</v>
      </c>
    </row>
    <row r="87" spans="1:4" ht="46.5">
      <c r="A87" s="52" t="s">
        <v>1139</v>
      </c>
      <c r="B87" s="53" t="s">
        <v>942</v>
      </c>
      <c r="C87" s="53"/>
      <c r="D87" s="87">
        <f>D88</f>
        <v>7140.3</v>
      </c>
    </row>
    <row r="88" spans="1:4" ht="30.75">
      <c r="A88" s="52" t="s">
        <v>1094</v>
      </c>
      <c r="B88" s="53" t="s">
        <v>942</v>
      </c>
      <c r="C88" s="53" t="s">
        <v>1095</v>
      </c>
      <c r="D88" s="87">
        <v>7140.3</v>
      </c>
    </row>
    <row r="89" spans="1:4" ht="62.25">
      <c r="A89" s="52" t="s">
        <v>1138</v>
      </c>
      <c r="B89" s="53" t="s">
        <v>943</v>
      </c>
      <c r="C89" s="53"/>
      <c r="D89" s="87">
        <f>D90</f>
        <v>1904.4</v>
      </c>
    </row>
    <row r="90" spans="1:4" ht="15">
      <c r="A90" s="52" t="s">
        <v>1100</v>
      </c>
      <c r="B90" s="53" t="s">
        <v>943</v>
      </c>
      <c r="C90" s="53" t="s">
        <v>1099</v>
      </c>
      <c r="D90" s="87">
        <v>1904.4</v>
      </c>
    </row>
    <row r="91" spans="1:4" ht="108.75">
      <c r="A91" s="52" t="s">
        <v>837</v>
      </c>
      <c r="B91" s="53" t="s">
        <v>944</v>
      </c>
      <c r="C91" s="53"/>
      <c r="D91" s="87">
        <f>D92</f>
        <v>772.8</v>
      </c>
    </row>
    <row r="92" spans="1:4" ht="15">
      <c r="A92" s="52" t="s">
        <v>1100</v>
      </c>
      <c r="B92" s="53" t="s">
        <v>944</v>
      </c>
      <c r="C92" s="53" t="s">
        <v>1099</v>
      </c>
      <c r="D92" s="87">
        <v>772.8</v>
      </c>
    </row>
    <row r="93" spans="1:4" ht="30.75">
      <c r="A93" s="52" t="s">
        <v>1194</v>
      </c>
      <c r="B93" s="53" t="s">
        <v>1193</v>
      </c>
      <c r="C93" s="53"/>
      <c r="D93" s="87">
        <f>D94</f>
        <v>377.324</v>
      </c>
    </row>
    <row r="94" spans="1:4" ht="30.75">
      <c r="A94" s="52" t="s">
        <v>1094</v>
      </c>
      <c r="B94" s="53" t="s">
        <v>1193</v>
      </c>
      <c r="C94" s="53" t="s">
        <v>1095</v>
      </c>
      <c r="D94" s="87">
        <v>377.324</v>
      </c>
    </row>
    <row r="95" spans="1:4" ht="46.5">
      <c r="A95" s="52" t="s">
        <v>978</v>
      </c>
      <c r="B95" s="53" t="s">
        <v>654</v>
      </c>
      <c r="C95" s="53"/>
      <c r="D95" s="87">
        <f>D96+D98+D100+D102+D104</f>
        <v>33795.09999999999</v>
      </c>
    </row>
    <row r="96" spans="1:4" ht="30.75">
      <c r="A96" s="52" t="s">
        <v>45</v>
      </c>
      <c r="B96" s="53" t="s">
        <v>959</v>
      </c>
      <c r="C96" s="53"/>
      <c r="D96" s="87">
        <f>D97</f>
        <v>256</v>
      </c>
    </row>
    <row r="97" spans="1:4" ht="30.75">
      <c r="A97" s="52" t="s">
        <v>587</v>
      </c>
      <c r="B97" s="53" t="s">
        <v>959</v>
      </c>
      <c r="C97" s="53" t="s">
        <v>1086</v>
      </c>
      <c r="D97" s="87">
        <v>256</v>
      </c>
    </row>
    <row r="98" spans="1:4" ht="62.25">
      <c r="A98" s="52" t="s">
        <v>353</v>
      </c>
      <c r="B98" s="53" t="s">
        <v>946</v>
      </c>
      <c r="C98" s="44"/>
      <c r="D98" s="87">
        <f>D99</f>
        <v>7984.8</v>
      </c>
    </row>
    <row r="99" spans="1:4" ht="15">
      <c r="A99" s="52" t="s">
        <v>1100</v>
      </c>
      <c r="B99" s="53" t="s">
        <v>946</v>
      </c>
      <c r="C99" s="53" t="s">
        <v>1099</v>
      </c>
      <c r="D99" s="87">
        <v>7984.8</v>
      </c>
    </row>
    <row r="100" spans="1:4" ht="46.5">
      <c r="A100" s="52" t="s">
        <v>354</v>
      </c>
      <c r="B100" s="53" t="s">
        <v>947</v>
      </c>
      <c r="C100" s="53"/>
      <c r="D100" s="87">
        <f>D101</f>
        <v>13175.9</v>
      </c>
    </row>
    <row r="101" spans="1:4" ht="15">
      <c r="A101" s="52" t="s">
        <v>1100</v>
      </c>
      <c r="B101" s="53" t="s">
        <v>947</v>
      </c>
      <c r="C101" s="53" t="s">
        <v>1099</v>
      </c>
      <c r="D101" s="87">
        <v>13175.9</v>
      </c>
    </row>
    <row r="102" spans="1:4" ht="30.75">
      <c r="A102" s="52" t="s">
        <v>1101</v>
      </c>
      <c r="B102" s="53" t="s">
        <v>950</v>
      </c>
      <c r="C102" s="53"/>
      <c r="D102" s="87">
        <f>D103</f>
        <v>977.6</v>
      </c>
    </row>
    <row r="103" spans="1:4" ht="15">
      <c r="A103" s="52" t="s">
        <v>1100</v>
      </c>
      <c r="B103" s="53" t="s">
        <v>950</v>
      </c>
      <c r="C103" s="53" t="s">
        <v>1099</v>
      </c>
      <c r="D103" s="87">
        <v>977.6</v>
      </c>
    </row>
    <row r="104" spans="1:4" ht="30.75">
      <c r="A104" s="52" t="s">
        <v>355</v>
      </c>
      <c r="B104" s="53" t="s">
        <v>951</v>
      </c>
      <c r="C104" s="53"/>
      <c r="D104" s="87">
        <f>D105</f>
        <v>11400.8</v>
      </c>
    </row>
    <row r="105" spans="1:4" ht="15">
      <c r="A105" s="52" t="s">
        <v>1100</v>
      </c>
      <c r="B105" s="53" t="s">
        <v>951</v>
      </c>
      <c r="C105" s="53" t="s">
        <v>1099</v>
      </c>
      <c r="D105" s="87">
        <v>11400.8</v>
      </c>
    </row>
    <row r="106" spans="1:4" ht="46.5">
      <c r="A106" s="52" t="s">
        <v>188</v>
      </c>
      <c r="B106" s="53" t="s">
        <v>368</v>
      </c>
      <c r="C106" s="53"/>
      <c r="D106" s="87">
        <f>D109+D111+D107</f>
        <v>3048.3179999999998</v>
      </c>
    </row>
    <row r="107" spans="1:4" ht="46.5">
      <c r="A107" s="52" t="s">
        <v>1195</v>
      </c>
      <c r="B107" s="53" t="s">
        <v>1187</v>
      </c>
      <c r="C107" s="53"/>
      <c r="D107" s="87">
        <f>D108</f>
        <v>1379.96</v>
      </c>
    </row>
    <row r="108" spans="1:4" ht="30.75">
      <c r="A108" s="52" t="s">
        <v>1094</v>
      </c>
      <c r="B108" s="53" t="s">
        <v>1187</v>
      </c>
      <c r="C108" s="53" t="s">
        <v>1095</v>
      </c>
      <c r="D108" s="87">
        <v>1379.96</v>
      </c>
    </row>
    <row r="109" spans="1:4" ht="30.75">
      <c r="A109" s="52" t="s">
        <v>1243</v>
      </c>
      <c r="B109" s="53" t="s">
        <v>1189</v>
      </c>
      <c r="C109" s="53"/>
      <c r="D109" s="87">
        <f>D110</f>
        <v>543.084</v>
      </c>
    </row>
    <row r="110" spans="1:4" ht="30.75">
      <c r="A110" s="52" t="s">
        <v>1094</v>
      </c>
      <c r="B110" s="53" t="s">
        <v>1189</v>
      </c>
      <c r="C110" s="53" t="s">
        <v>1095</v>
      </c>
      <c r="D110" s="87">
        <v>543.084</v>
      </c>
    </row>
    <row r="111" spans="1:4" ht="46.5">
      <c r="A111" s="52" t="s">
        <v>897</v>
      </c>
      <c r="B111" s="53" t="s">
        <v>896</v>
      </c>
      <c r="C111" s="53"/>
      <c r="D111" s="87">
        <f>D112</f>
        <v>1125.274</v>
      </c>
    </row>
    <row r="112" spans="1:4" ht="30.75">
      <c r="A112" s="52" t="s">
        <v>1094</v>
      </c>
      <c r="B112" s="53" t="s">
        <v>896</v>
      </c>
      <c r="C112" s="53" t="s">
        <v>1095</v>
      </c>
      <c r="D112" s="87">
        <v>1125.274</v>
      </c>
    </row>
    <row r="113" spans="1:4" s="56" customFormat="1" ht="46.5">
      <c r="A113" s="70" t="s">
        <v>85</v>
      </c>
      <c r="B113" s="57" t="s">
        <v>655</v>
      </c>
      <c r="C113" s="57"/>
      <c r="D113" s="183">
        <f>D114+D119+D122</f>
        <v>69444.1</v>
      </c>
    </row>
    <row r="114" spans="1:4" s="56" customFormat="1" ht="62.25">
      <c r="A114" s="52" t="s">
        <v>979</v>
      </c>
      <c r="B114" s="53" t="s">
        <v>658</v>
      </c>
      <c r="C114" s="53"/>
      <c r="D114" s="87">
        <f>D115</f>
        <v>12096</v>
      </c>
    </row>
    <row r="115" spans="1:4" ht="15">
      <c r="A115" s="52" t="s">
        <v>227</v>
      </c>
      <c r="B115" s="53" t="s">
        <v>1037</v>
      </c>
      <c r="C115" s="53"/>
      <c r="D115" s="87">
        <f>D116+D117+D118</f>
        <v>12096</v>
      </c>
    </row>
    <row r="116" spans="1:4" ht="46.5">
      <c r="A116" s="52" t="s">
        <v>1084</v>
      </c>
      <c r="B116" s="53" t="s">
        <v>1037</v>
      </c>
      <c r="C116" s="53" t="s">
        <v>1085</v>
      </c>
      <c r="D116" s="87">
        <v>10717</v>
      </c>
    </row>
    <row r="117" spans="1:4" ht="30.75">
      <c r="A117" s="52" t="s">
        <v>587</v>
      </c>
      <c r="B117" s="53" t="s">
        <v>1037</v>
      </c>
      <c r="C117" s="53" t="s">
        <v>1086</v>
      </c>
      <c r="D117" s="87">
        <v>1374</v>
      </c>
    </row>
    <row r="118" spans="1:4" ht="15">
      <c r="A118" s="52" t="s">
        <v>1087</v>
      </c>
      <c r="B118" s="53" t="s">
        <v>1037</v>
      </c>
      <c r="C118" s="53" t="s">
        <v>1088</v>
      </c>
      <c r="D118" s="87">
        <v>5</v>
      </c>
    </row>
    <row r="119" spans="1:4" ht="62.25">
      <c r="A119" s="52" t="s">
        <v>657</v>
      </c>
      <c r="B119" s="53" t="s">
        <v>660</v>
      </c>
      <c r="C119" s="53"/>
      <c r="D119" s="87">
        <f>D120</f>
        <v>51864.1</v>
      </c>
    </row>
    <row r="120" spans="1:4" ht="15">
      <c r="A120" s="52" t="s">
        <v>1140</v>
      </c>
      <c r="B120" s="53" t="s">
        <v>1038</v>
      </c>
      <c r="C120" s="53"/>
      <c r="D120" s="87">
        <f>D121</f>
        <v>51864.1</v>
      </c>
    </row>
    <row r="121" spans="1:4" ht="15">
      <c r="A121" s="52" t="s">
        <v>550</v>
      </c>
      <c r="B121" s="53" t="s">
        <v>1038</v>
      </c>
      <c r="C121" s="53" t="s">
        <v>1098</v>
      </c>
      <c r="D121" s="87">
        <v>51864.1</v>
      </c>
    </row>
    <row r="122" spans="1:4" ht="30.75">
      <c r="A122" s="52" t="s">
        <v>659</v>
      </c>
      <c r="B122" s="53" t="s">
        <v>1039</v>
      </c>
      <c r="C122" s="53"/>
      <c r="D122" s="87">
        <f>D123</f>
        <v>5484</v>
      </c>
    </row>
    <row r="123" spans="1:4" ht="15">
      <c r="A123" s="52" t="s">
        <v>592</v>
      </c>
      <c r="B123" s="53" t="s">
        <v>1040</v>
      </c>
      <c r="C123" s="53"/>
      <c r="D123" s="87">
        <f>D124+D125+D126</f>
        <v>5484</v>
      </c>
    </row>
    <row r="124" spans="1:4" ht="46.5">
      <c r="A124" s="52" t="s">
        <v>1084</v>
      </c>
      <c r="B124" s="53" t="s">
        <v>1040</v>
      </c>
      <c r="C124" s="53" t="s">
        <v>1085</v>
      </c>
      <c r="D124" s="87">
        <v>4813</v>
      </c>
    </row>
    <row r="125" spans="1:4" ht="30.75">
      <c r="A125" s="52" t="s">
        <v>587</v>
      </c>
      <c r="B125" s="53" t="s">
        <v>1040</v>
      </c>
      <c r="C125" s="53" t="s">
        <v>1086</v>
      </c>
      <c r="D125" s="87">
        <v>670</v>
      </c>
    </row>
    <row r="126" spans="1:4" ht="15">
      <c r="A126" s="52" t="s">
        <v>1087</v>
      </c>
      <c r="B126" s="53" t="s">
        <v>1040</v>
      </c>
      <c r="C126" s="53" t="s">
        <v>1088</v>
      </c>
      <c r="D126" s="87">
        <v>1</v>
      </c>
    </row>
    <row r="127" spans="1:4" s="56" customFormat="1" ht="46.5">
      <c r="A127" s="70" t="s">
        <v>661</v>
      </c>
      <c r="B127" s="57" t="s">
        <v>662</v>
      </c>
      <c r="C127" s="57"/>
      <c r="D127" s="183">
        <f>D128+D133+D138+D143</f>
        <v>30728</v>
      </c>
    </row>
    <row r="128" spans="1:4" ht="30.75">
      <c r="A128" s="52" t="s">
        <v>663</v>
      </c>
      <c r="B128" s="53" t="s">
        <v>664</v>
      </c>
      <c r="C128" s="53"/>
      <c r="D128" s="87">
        <f>D129+D131</f>
        <v>10753</v>
      </c>
    </row>
    <row r="129" spans="1:4" ht="15">
      <c r="A129" s="52" t="s">
        <v>1102</v>
      </c>
      <c r="B129" s="53" t="s">
        <v>665</v>
      </c>
      <c r="C129" s="53"/>
      <c r="D129" s="87">
        <f>D130</f>
        <v>10382</v>
      </c>
    </row>
    <row r="130" spans="1:4" ht="30.75">
      <c r="A130" s="52" t="s">
        <v>1094</v>
      </c>
      <c r="B130" s="53" t="s">
        <v>665</v>
      </c>
      <c r="C130" s="53" t="s">
        <v>1095</v>
      </c>
      <c r="D130" s="87">
        <v>10382</v>
      </c>
    </row>
    <row r="131" spans="1:4" ht="46.5">
      <c r="A131" s="52" t="s">
        <v>834</v>
      </c>
      <c r="B131" s="53" t="s">
        <v>397</v>
      </c>
      <c r="C131" s="53"/>
      <c r="D131" s="87">
        <f>D132</f>
        <v>371</v>
      </c>
    </row>
    <row r="132" spans="1:4" ht="30.75">
      <c r="A132" s="52" t="s">
        <v>1094</v>
      </c>
      <c r="B132" s="53" t="s">
        <v>397</v>
      </c>
      <c r="C132" s="53" t="s">
        <v>1095</v>
      </c>
      <c r="D132" s="87">
        <v>371</v>
      </c>
    </row>
    <row r="133" spans="1:4" ht="30.75">
      <c r="A133" s="52" t="s">
        <v>666</v>
      </c>
      <c r="B133" s="53" t="s">
        <v>667</v>
      </c>
      <c r="C133" s="53"/>
      <c r="D133" s="87">
        <f>D134+D136</f>
        <v>17120</v>
      </c>
    </row>
    <row r="134" spans="1:4" ht="15">
      <c r="A134" s="52" t="s">
        <v>120</v>
      </c>
      <c r="B134" s="53" t="s">
        <v>668</v>
      </c>
      <c r="C134" s="53"/>
      <c r="D134" s="87">
        <f>D135</f>
        <v>16769</v>
      </c>
    </row>
    <row r="135" spans="1:4" ht="30.75">
      <c r="A135" s="52" t="s">
        <v>1094</v>
      </c>
      <c r="B135" s="53" t="s">
        <v>668</v>
      </c>
      <c r="C135" s="53" t="s">
        <v>1095</v>
      </c>
      <c r="D135" s="87">
        <v>16769</v>
      </c>
    </row>
    <row r="136" spans="1:4" ht="46.5">
      <c r="A136" s="52" t="s">
        <v>834</v>
      </c>
      <c r="B136" s="53" t="s">
        <v>400</v>
      </c>
      <c r="C136" s="53"/>
      <c r="D136" s="87">
        <f>D137</f>
        <v>351</v>
      </c>
    </row>
    <row r="137" spans="1:4" ht="30.75">
      <c r="A137" s="52" t="s">
        <v>1094</v>
      </c>
      <c r="B137" s="53" t="s">
        <v>400</v>
      </c>
      <c r="C137" s="53" t="s">
        <v>1095</v>
      </c>
      <c r="D137" s="87">
        <v>351</v>
      </c>
    </row>
    <row r="138" spans="1:4" ht="46.5">
      <c r="A138" s="52" t="s">
        <v>765</v>
      </c>
      <c r="B138" s="53" t="s">
        <v>669</v>
      </c>
      <c r="C138" s="53"/>
      <c r="D138" s="87">
        <f>D139</f>
        <v>2355</v>
      </c>
    </row>
    <row r="139" spans="1:4" ht="15">
      <c r="A139" s="52" t="s">
        <v>36</v>
      </c>
      <c r="B139" s="53" t="s">
        <v>670</v>
      </c>
      <c r="C139" s="53"/>
      <c r="D139" s="87">
        <f>D141+D140+D142</f>
        <v>2355</v>
      </c>
    </row>
    <row r="140" spans="1:4" ht="46.5">
      <c r="A140" s="52" t="s">
        <v>1084</v>
      </c>
      <c r="B140" s="53" t="s">
        <v>670</v>
      </c>
      <c r="C140" s="53" t="s">
        <v>1085</v>
      </c>
      <c r="D140" s="87">
        <v>17.95</v>
      </c>
    </row>
    <row r="141" spans="1:4" ht="30.75">
      <c r="A141" s="52" t="s">
        <v>587</v>
      </c>
      <c r="B141" s="53" t="s">
        <v>670</v>
      </c>
      <c r="C141" s="53" t="s">
        <v>1086</v>
      </c>
      <c r="D141" s="87">
        <v>552</v>
      </c>
    </row>
    <row r="142" spans="1:4" ht="15">
      <c r="A142" s="52" t="s">
        <v>1100</v>
      </c>
      <c r="B142" s="53" t="s">
        <v>670</v>
      </c>
      <c r="C142" s="53" t="s">
        <v>1099</v>
      </c>
      <c r="D142" s="87">
        <v>1785.05</v>
      </c>
    </row>
    <row r="143" spans="1:4" ht="46.5">
      <c r="A143" s="52" t="s">
        <v>188</v>
      </c>
      <c r="B143" s="53" t="s">
        <v>375</v>
      </c>
      <c r="C143" s="53"/>
      <c r="D143" s="87">
        <f>D146+D144</f>
        <v>500</v>
      </c>
    </row>
    <row r="144" spans="1:4" ht="46.5">
      <c r="A144" s="52" t="s">
        <v>1195</v>
      </c>
      <c r="B144" s="53" t="s">
        <v>1201</v>
      </c>
      <c r="C144" s="53"/>
      <c r="D144" s="87">
        <f>D145</f>
        <v>350</v>
      </c>
    </row>
    <row r="145" spans="1:4" ht="30.75">
      <c r="A145" s="52" t="s">
        <v>1094</v>
      </c>
      <c r="B145" s="53" t="s">
        <v>1201</v>
      </c>
      <c r="C145" s="53" t="s">
        <v>1095</v>
      </c>
      <c r="D145" s="87">
        <v>350</v>
      </c>
    </row>
    <row r="146" spans="1:4" ht="30.75">
      <c r="A146" s="52" t="s">
        <v>1243</v>
      </c>
      <c r="B146" s="53" t="s">
        <v>1244</v>
      </c>
      <c r="C146" s="53"/>
      <c r="D146" s="87">
        <f>D147</f>
        <v>150</v>
      </c>
    </row>
    <row r="147" spans="1:4" ht="30.75">
      <c r="A147" s="52" t="s">
        <v>1094</v>
      </c>
      <c r="B147" s="53" t="s">
        <v>1244</v>
      </c>
      <c r="C147" s="53" t="s">
        <v>1095</v>
      </c>
      <c r="D147" s="87">
        <v>150</v>
      </c>
    </row>
    <row r="148" spans="1:4" s="56" customFormat="1" ht="30.75">
      <c r="A148" s="70" t="s">
        <v>86</v>
      </c>
      <c r="B148" s="57" t="s">
        <v>671</v>
      </c>
      <c r="C148" s="57"/>
      <c r="D148" s="183">
        <f>D149+D155</f>
        <v>1100</v>
      </c>
    </row>
    <row r="149" spans="1:4" ht="30.75">
      <c r="A149" s="52" t="s">
        <v>956</v>
      </c>
      <c r="B149" s="53" t="s">
        <v>672</v>
      </c>
      <c r="C149" s="53"/>
      <c r="D149" s="87">
        <f>D150+D152</f>
        <v>605</v>
      </c>
    </row>
    <row r="150" spans="1:4" ht="30.75">
      <c r="A150" s="52" t="s">
        <v>264</v>
      </c>
      <c r="B150" s="53" t="s">
        <v>673</v>
      </c>
      <c r="C150" s="53"/>
      <c r="D150" s="87">
        <f>D151</f>
        <v>245</v>
      </c>
    </row>
    <row r="151" spans="1:4" ht="15">
      <c r="A151" s="52" t="s">
        <v>1100</v>
      </c>
      <c r="B151" s="53" t="s">
        <v>673</v>
      </c>
      <c r="C151" s="53" t="s">
        <v>1099</v>
      </c>
      <c r="D151" s="87">
        <v>245</v>
      </c>
    </row>
    <row r="152" spans="1:4" s="56" customFormat="1" ht="15">
      <c r="A152" s="52" t="s">
        <v>850</v>
      </c>
      <c r="B152" s="53" t="s">
        <v>674</v>
      </c>
      <c r="C152" s="60"/>
      <c r="D152" s="87">
        <f>D153</f>
        <v>360</v>
      </c>
    </row>
    <row r="153" spans="1:4" s="56" customFormat="1" ht="15">
      <c r="A153" s="52" t="s">
        <v>1100</v>
      </c>
      <c r="B153" s="53" t="s">
        <v>674</v>
      </c>
      <c r="C153" s="53" t="s">
        <v>1099</v>
      </c>
      <c r="D153" s="87">
        <v>360</v>
      </c>
    </row>
    <row r="154" spans="1:4" s="56" customFormat="1" ht="46.5">
      <c r="A154" s="52" t="s">
        <v>958</v>
      </c>
      <c r="B154" s="53" t="s">
        <v>675</v>
      </c>
      <c r="C154" s="53"/>
      <c r="D154" s="87">
        <v>0</v>
      </c>
    </row>
    <row r="155" spans="1:4" ht="62.25">
      <c r="A155" s="52" t="s">
        <v>957</v>
      </c>
      <c r="B155" s="53" t="s">
        <v>952</v>
      </c>
      <c r="C155" s="53"/>
      <c r="D155" s="87">
        <f>D156</f>
        <v>495</v>
      </c>
    </row>
    <row r="156" spans="1:4" ht="15">
      <c r="A156" s="52" t="s">
        <v>257</v>
      </c>
      <c r="B156" s="53" t="s">
        <v>953</v>
      </c>
      <c r="C156" s="53"/>
      <c r="D156" s="87">
        <f>D157</f>
        <v>495</v>
      </c>
    </row>
    <row r="157" spans="1:4" ht="30.75">
      <c r="A157" s="52" t="s">
        <v>1094</v>
      </c>
      <c r="B157" s="53" t="s">
        <v>953</v>
      </c>
      <c r="C157" s="53" t="s">
        <v>1095</v>
      </c>
      <c r="D157" s="87">
        <v>495</v>
      </c>
    </row>
    <row r="158" spans="1:4" s="56" customFormat="1" ht="46.5">
      <c r="A158" s="70" t="s">
        <v>838</v>
      </c>
      <c r="B158" s="57" t="s">
        <v>676</v>
      </c>
      <c r="C158" s="57"/>
      <c r="D158" s="183">
        <f>D159</f>
        <v>4355.43</v>
      </c>
    </row>
    <row r="159" spans="1:4" s="56" customFormat="1" ht="30.75">
      <c r="A159" s="52" t="s">
        <v>677</v>
      </c>
      <c r="B159" s="53" t="s">
        <v>678</v>
      </c>
      <c r="C159" s="53"/>
      <c r="D159" s="87">
        <f>D160+D162</f>
        <v>4355.43</v>
      </c>
    </row>
    <row r="160" spans="1:4" ht="30.75">
      <c r="A160" s="52" t="s">
        <v>844</v>
      </c>
      <c r="B160" s="53" t="s">
        <v>679</v>
      </c>
      <c r="C160" s="53"/>
      <c r="D160" s="87">
        <f>D161</f>
        <v>1800</v>
      </c>
    </row>
    <row r="161" spans="1:4" ht="15">
      <c r="A161" s="52" t="s">
        <v>1087</v>
      </c>
      <c r="B161" s="53" t="s">
        <v>679</v>
      </c>
      <c r="C161" s="53" t="s">
        <v>1088</v>
      </c>
      <c r="D161" s="87">
        <v>1800</v>
      </c>
    </row>
    <row r="162" spans="1:4" ht="46.5">
      <c r="A162" s="52" t="s">
        <v>1183</v>
      </c>
      <c r="B162" s="53" t="s">
        <v>1184</v>
      </c>
      <c r="C162" s="53"/>
      <c r="D162" s="87">
        <f>D163</f>
        <v>2555.43</v>
      </c>
    </row>
    <row r="163" spans="1:4" ht="15">
      <c r="A163" s="52" t="s">
        <v>1087</v>
      </c>
      <c r="B163" s="53" t="s">
        <v>1184</v>
      </c>
      <c r="C163" s="53" t="s">
        <v>1088</v>
      </c>
      <c r="D163" s="87">
        <v>2555.43</v>
      </c>
    </row>
    <row r="164" spans="1:4" s="56" customFormat="1" ht="46.5">
      <c r="A164" s="70" t="s">
        <v>839</v>
      </c>
      <c r="B164" s="57" t="s">
        <v>680</v>
      </c>
      <c r="C164" s="57"/>
      <c r="D164" s="183">
        <f>D165+D179</f>
        <v>18892.7</v>
      </c>
    </row>
    <row r="165" spans="1:4" s="56" customFormat="1" ht="30.75">
      <c r="A165" s="59" t="s">
        <v>1000</v>
      </c>
      <c r="B165" s="60" t="s">
        <v>989</v>
      </c>
      <c r="C165" s="60"/>
      <c r="D165" s="195">
        <f>D166+D169+D172</f>
        <v>15515</v>
      </c>
    </row>
    <row r="166" spans="1:4" s="56" customFormat="1" ht="46.5">
      <c r="A166" s="52" t="s">
        <v>1001</v>
      </c>
      <c r="B166" s="53" t="s">
        <v>990</v>
      </c>
      <c r="C166" s="53"/>
      <c r="D166" s="87">
        <f>D167</f>
        <v>2600</v>
      </c>
    </row>
    <row r="167" spans="1:4" ht="15">
      <c r="A167" s="52" t="s">
        <v>109</v>
      </c>
      <c r="B167" s="53" t="s">
        <v>991</v>
      </c>
      <c r="C167" s="53"/>
      <c r="D167" s="87">
        <f>D168</f>
        <v>2600</v>
      </c>
    </row>
    <row r="168" spans="1:4" ht="15">
      <c r="A168" s="52" t="s">
        <v>1087</v>
      </c>
      <c r="B168" s="53" t="s">
        <v>991</v>
      </c>
      <c r="C168" s="53" t="s">
        <v>1088</v>
      </c>
      <c r="D168" s="87">
        <v>2600</v>
      </c>
    </row>
    <row r="169" spans="1:4" ht="30.75">
      <c r="A169" s="52" t="s">
        <v>915</v>
      </c>
      <c r="B169" s="53" t="s">
        <v>1004</v>
      </c>
      <c r="C169" s="53"/>
      <c r="D169" s="87">
        <f>D170</f>
        <v>2545</v>
      </c>
    </row>
    <row r="170" spans="1:4" ht="30.75">
      <c r="A170" s="52" t="s">
        <v>1090</v>
      </c>
      <c r="B170" s="53" t="s">
        <v>1005</v>
      </c>
      <c r="C170" s="53"/>
      <c r="D170" s="87">
        <f>D171</f>
        <v>2545</v>
      </c>
    </row>
    <row r="171" spans="1:4" ht="30.75">
      <c r="A171" s="52" t="s">
        <v>1094</v>
      </c>
      <c r="B171" s="53" t="s">
        <v>1005</v>
      </c>
      <c r="C171" s="53" t="s">
        <v>1095</v>
      </c>
      <c r="D171" s="87">
        <v>2545</v>
      </c>
    </row>
    <row r="172" spans="1:4" ht="62.25">
      <c r="A172" s="52" t="s">
        <v>916</v>
      </c>
      <c r="B172" s="53" t="s">
        <v>1006</v>
      </c>
      <c r="C172" s="53"/>
      <c r="D172" s="87">
        <f>D173+D177</f>
        <v>10370</v>
      </c>
    </row>
    <row r="173" spans="1:4" s="56" customFormat="1" ht="15">
      <c r="A173" s="52" t="s">
        <v>227</v>
      </c>
      <c r="B173" s="53" t="s">
        <v>1007</v>
      </c>
      <c r="C173" s="53"/>
      <c r="D173" s="87">
        <f>D174+D175+D176</f>
        <v>9095</v>
      </c>
    </row>
    <row r="174" spans="1:4" s="56" customFormat="1" ht="46.5">
      <c r="A174" s="52" t="s">
        <v>1084</v>
      </c>
      <c r="B174" s="53" t="s">
        <v>1007</v>
      </c>
      <c r="C174" s="53" t="s">
        <v>1085</v>
      </c>
      <c r="D174" s="87">
        <v>6526.819</v>
      </c>
    </row>
    <row r="175" spans="1:4" s="56" customFormat="1" ht="30.75">
      <c r="A175" s="52" t="s">
        <v>587</v>
      </c>
      <c r="B175" s="53" t="s">
        <v>1007</v>
      </c>
      <c r="C175" s="53" t="s">
        <v>1086</v>
      </c>
      <c r="D175" s="87">
        <v>2484.181</v>
      </c>
    </row>
    <row r="176" spans="1:4" s="56" customFormat="1" ht="15">
      <c r="A176" s="52" t="s">
        <v>1087</v>
      </c>
      <c r="B176" s="53" t="s">
        <v>1007</v>
      </c>
      <c r="C176" s="53" t="s">
        <v>1088</v>
      </c>
      <c r="D176" s="87">
        <f>84</f>
        <v>84</v>
      </c>
    </row>
    <row r="177" spans="1:4" s="56" customFormat="1" ht="15">
      <c r="A177" s="52" t="s">
        <v>109</v>
      </c>
      <c r="B177" s="53" t="s">
        <v>1011</v>
      </c>
      <c r="C177" s="53"/>
      <c r="D177" s="87">
        <f>D178</f>
        <v>1275</v>
      </c>
    </row>
    <row r="178" spans="1:4" s="56" customFormat="1" ht="30.75">
      <c r="A178" s="52" t="s">
        <v>587</v>
      </c>
      <c r="B178" s="53" t="s">
        <v>1011</v>
      </c>
      <c r="C178" s="53" t="s">
        <v>1086</v>
      </c>
      <c r="D178" s="87">
        <v>1275</v>
      </c>
    </row>
    <row r="179" spans="1:4" ht="24" customHeight="1">
      <c r="A179" s="59" t="s">
        <v>999</v>
      </c>
      <c r="B179" s="60" t="s">
        <v>996</v>
      </c>
      <c r="C179" s="60"/>
      <c r="D179" s="195">
        <f>D180</f>
        <v>3377.7</v>
      </c>
    </row>
    <row r="180" spans="1:4" ht="30.75">
      <c r="A180" s="52" t="s">
        <v>980</v>
      </c>
      <c r="B180" s="53" t="s">
        <v>997</v>
      </c>
      <c r="C180" s="53"/>
      <c r="D180" s="87">
        <f>D181+D183</f>
        <v>3377.7</v>
      </c>
    </row>
    <row r="181" spans="1:4" ht="78">
      <c r="A181" s="52" t="s">
        <v>832</v>
      </c>
      <c r="B181" s="53" t="s">
        <v>1008</v>
      </c>
      <c r="C181" s="53"/>
      <c r="D181" s="87">
        <f>D182</f>
        <v>747.1</v>
      </c>
    </row>
    <row r="182" spans="1:4" ht="30.75">
      <c r="A182" s="52" t="s">
        <v>587</v>
      </c>
      <c r="B182" s="53" t="s">
        <v>1008</v>
      </c>
      <c r="C182" s="53" t="s">
        <v>1086</v>
      </c>
      <c r="D182" s="87">
        <v>747.1</v>
      </c>
    </row>
    <row r="183" spans="1:4" ht="30.75">
      <c r="A183" s="52" t="s">
        <v>925</v>
      </c>
      <c r="B183" s="53" t="s">
        <v>1009</v>
      </c>
      <c r="C183" s="53"/>
      <c r="D183" s="87">
        <f>D184</f>
        <v>2630.6</v>
      </c>
    </row>
    <row r="184" spans="1:4" ht="30.75">
      <c r="A184" s="52" t="s">
        <v>587</v>
      </c>
      <c r="B184" s="53" t="s">
        <v>1009</v>
      </c>
      <c r="C184" s="53" t="s">
        <v>1086</v>
      </c>
      <c r="D184" s="87">
        <v>2630.6</v>
      </c>
    </row>
    <row r="185" spans="1:4" s="56" customFormat="1" ht="30.75">
      <c r="A185" s="70" t="s">
        <v>840</v>
      </c>
      <c r="B185" s="57" t="s">
        <v>683</v>
      </c>
      <c r="C185" s="57"/>
      <c r="D185" s="183">
        <f>D186+D221+D230+D233</f>
        <v>92347.86</v>
      </c>
    </row>
    <row r="186" spans="1:4" s="56" customFormat="1" ht="46.5">
      <c r="A186" s="52" t="s">
        <v>685</v>
      </c>
      <c r="B186" s="53" t="s">
        <v>684</v>
      </c>
      <c r="C186" s="53"/>
      <c r="D186" s="87">
        <f>D187+D189+D191+D211+D214+D219+D193+D195+D205+D201+D203+D197+D199+D217+D207+D209</f>
        <v>58070.7</v>
      </c>
    </row>
    <row r="187" spans="1:4" s="56" customFormat="1" ht="15">
      <c r="A187" s="52" t="s">
        <v>580</v>
      </c>
      <c r="B187" s="53" t="s">
        <v>686</v>
      </c>
      <c r="C187" s="53"/>
      <c r="D187" s="87">
        <f>D188</f>
        <v>26340.828</v>
      </c>
    </row>
    <row r="188" spans="1:4" s="56" customFormat="1" ht="30.75">
      <c r="A188" s="52" t="s">
        <v>1094</v>
      </c>
      <c r="B188" s="53" t="s">
        <v>686</v>
      </c>
      <c r="C188" s="53" t="s">
        <v>1095</v>
      </c>
      <c r="D188" s="87">
        <v>26340.828</v>
      </c>
    </row>
    <row r="189" spans="1:4" ht="15">
      <c r="A189" s="52" t="s">
        <v>31</v>
      </c>
      <c r="B189" s="53" t="s">
        <v>687</v>
      </c>
      <c r="C189" s="53"/>
      <c r="D189" s="87">
        <f>D190</f>
        <v>15103</v>
      </c>
    </row>
    <row r="190" spans="1:4" ht="30.75">
      <c r="A190" s="52" t="s">
        <v>1094</v>
      </c>
      <c r="B190" s="53" t="s">
        <v>687</v>
      </c>
      <c r="C190" s="53" t="s">
        <v>1095</v>
      </c>
      <c r="D190" s="87">
        <v>15103</v>
      </c>
    </row>
    <row r="191" spans="1:4" ht="15">
      <c r="A191" s="52" t="s">
        <v>581</v>
      </c>
      <c r="B191" s="53" t="s">
        <v>688</v>
      </c>
      <c r="C191" s="53"/>
      <c r="D191" s="87">
        <f>D192</f>
        <v>1200</v>
      </c>
    </row>
    <row r="192" spans="1:4" ht="30.75">
      <c r="A192" s="52" t="s">
        <v>587</v>
      </c>
      <c r="B192" s="53" t="s">
        <v>688</v>
      </c>
      <c r="C192" s="53" t="s">
        <v>1086</v>
      </c>
      <c r="D192" s="87">
        <v>1200</v>
      </c>
    </row>
    <row r="193" spans="1:4" ht="30.75">
      <c r="A193" s="52" t="s">
        <v>898</v>
      </c>
      <c r="B193" s="53" t="s">
        <v>398</v>
      </c>
      <c r="C193" s="53"/>
      <c r="D193" s="87">
        <f>D194</f>
        <v>33.5</v>
      </c>
    </row>
    <row r="194" spans="1:4" ht="30.75">
      <c r="A194" s="52" t="s">
        <v>1094</v>
      </c>
      <c r="B194" s="53" t="s">
        <v>398</v>
      </c>
      <c r="C194" s="53" t="s">
        <v>1095</v>
      </c>
      <c r="D194" s="87">
        <v>33.5</v>
      </c>
    </row>
    <row r="195" spans="1:4" ht="30.75">
      <c r="A195" s="52" t="s">
        <v>900</v>
      </c>
      <c r="B195" s="53" t="s">
        <v>899</v>
      </c>
      <c r="C195" s="53"/>
      <c r="D195" s="87">
        <f>D196</f>
        <v>736.5</v>
      </c>
    </row>
    <row r="196" spans="1:4" ht="30.75">
      <c r="A196" s="52" t="s">
        <v>1094</v>
      </c>
      <c r="B196" s="53" t="s">
        <v>899</v>
      </c>
      <c r="C196" s="53" t="s">
        <v>1095</v>
      </c>
      <c r="D196" s="87">
        <v>736.5</v>
      </c>
    </row>
    <row r="197" spans="1:4" ht="30.75">
      <c r="A197" s="52" t="s">
        <v>572</v>
      </c>
      <c r="B197" s="53" t="s">
        <v>571</v>
      </c>
      <c r="C197" s="53"/>
      <c r="D197" s="87">
        <f>D198</f>
        <v>1200</v>
      </c>
    </row>
    <row r="198" spans="1:4" ht="30.75">
      <c r="A198" s="52" t="s">
        <v>1094</v>
      </c>
      <c r="B198" s="53" t="s">
        <v>571</v>
      </c>
      <c r="C198" s="53" t="s">
        <v>1095</v>
      </c>
      <c r="D198" s="87">
        <v>1200</v>
      </c>
    </row>
    <row r="199" spans="1:4" ht="46.5">
      <c r="A199" s="52" t="s">
        <v>1199</v>
      </c>
      <c r="B199" s="53" t="s">
        <v>1198</v>
      </c>
      <c r="C199" s="53"/>
      <c r="D199" s="87">
        <f>D200</f>
        <v>25.7</v>
      </c>
    </row>
    <row r="200" spans="1:4" ht="30.75">
      <c r="A200" s="52" t="s">
        <v>1094</v>
      </c>
      <c r="B200" s="53" t="s">
        <v>1198</v>
      </c>
      <c r="C200" s="53" t="s">
        <v>1095</v>
      </c>
      <c r="D200" s="87">
        <v>25.7</v>
      </c>
    </row>
    <row r="201" spans="1:4" ht="30.75">
      <c r="A201" s="52" t="s">
        <v>1196</v>
      </c>
      <c r="B201" s="53" t="s">
        <v>901</v>
      </c>
      <c r="C201" s="53"/>
      <c r="D201" s="87">
        <f>D202</f>
        <v>100</v>
      </c>
    </row>
    <row r="202" spans="1:4" ht="30.75">
      <c r="A202" s="52" t="s">
        <v>1094</v>
      </c>
      <c r="B202" s="53" t="s">
        <v>901</v>
      </c>
      <c r="C202" s="53" t="s">
        <v>1095</v>
      </c>
      <c r="D202" s="87">
        <v>100</v>
      </c>
    </row>
    <row r="203" spans="1:4" ht="46.5">
      <c r="A203" s="52" t="s">
        <v>1197</v>
      </c>
      <c r="B203" s="53" t="s">
        <v>902</v>
      </c>
      <c r="C203" s="53"/>
      <c r="D203" s="87">
        <f>D204</f>
        <v>50</v>
      </c>
    </row>
    <row r="204" spans="1:4" ht="30.75">
      <c r="A204" s="52" t="s">
        <v>1094</v>
      </c>
      <c r="B204" s="53" t="s">
        <v>902</v>
      </c>
      <c r="C204" s="53" t="s">
        <v>1095</v>
      </c>
      <c r="D204" s="87">
        <v>50</v>
      </c>
    </row>
    <row r="205" spans="1:4" ht="30.75">
      <c r="A205" s="52" t="s">
        <v>387</v>
      </c>
      <c r="B205" s="53" t="s">
        <v>1200</v>
      </c>
      <c r="C205" s="53"/>
      <c r="D205" s="87">
        <f>D206</f>
        <v>227.172</v>
      </c>
    </row>
    <row r="206" spans="1:4" ht="30.75">
      <c r="A206" s="52" t="s">
        <v>1094</v>
      </c>
      <c r="B206" s="53" t="s">
        <v>1200</v>
      </c>
      <c r="C206" s="53" t="s">
        <v>1095</v>
      </c>
      <c r="D206" s="87">
        <v>227.172</v>
      </c>
    </row>
    <row r="207" spans="1:4" ht="30.75">
      <c r="A207" s="52" t="s">
        <v>456</v>
      </c>
      <c r="B207" s="53" t="s">
        <v>454</v>
      </c>
      <c r="C207" s="53"/>
      <c r="D207" s="87">
        <f>D208</f>
        <v>200</v>
      </c>
    </row>
    <row r="208" spans="1:4" ht="30.75">
      <c r="A208" s="52" t="s">
        <v>1094</v>
      </c>
      <c r="B208" s="53" t="s">
        <v>454</v>
      </c>
      <c r="C208" s="53" t="s">
        <v>1095</v>
      </c>
      <c r="D208" s="87">
        <v>200</v>
      </c>
    </row>
    <row r="209" spans="1:4" ht="30.75">
      <c r="A209" s="52" t="s">
        <v>457</v>
      </c>
      <c r="B209" s="53" t="s">
        <v>455</v>
      </c>
      <c r="C209" s="53"/>
      <c r="D209" s="87">
        <f>D210</f>
        <v>100</v>
      </c>
    </row>
    <row r="210" spans="1:4" ht="30.75">
      <c r="A210" s="52" t="s">
        <v>1094</v>
      </c>
      <c r="B210" s="53" t="s">
        <v>455</v>
      </c>
      <c r="C210" s="53" t="s">
        <v>1095</v>
      </c>
      <c r="D210" s="87">
        <v>100</v>
      </c>
    </row>
    <row r="211" spans="1:4" ht="46.5">
      <c r="A211" s="52" t="s">
        <v>834</v>
      </c>
      <c r="B211" s="53" t="s">
        <v>690</v>
      </c>
      <c r="C211" s="53"/>
      <c r="D211" s="87">
        <f>D213+D212</f>
        <v>1954</v>
      </c>
    </row>
    <row r="212" spans="1:4" ht="15">
      <c r="A212" s="52" t="s">
        <v>550</v>
      </c>
      <c r="B212" s="53" t="s">
        <v>690</v>
      </c>
      <c r="C212" s="53" t="s">
        <v>1098</v>
      </c>
      <c r="D212" s="87">
        <v>454</v>
      </c>
    </row>
    <row r="213" spans="1:4" ht="30.75">
      <c r="A213" s="52" t="s">
        <v>1094</v>
      </c>
      <c r="B213" s="53" t="s">
        <v>690</v>
      </c>
      <c r="C213" s="53" t="s">
        <v>1095</v>
      </c>
      <c r="D213" s="87">
        <v>1500</v>
      </c>
    </row>
    <row r="214" spans="1:4" ht="62.25">
      <c r="A214" s="52" t="s">
        <v>570</v>
      </c>
      <c r="B214" s="53" t="s">
        <v>374</v>
      </c>
      <c r="C214" s="53"/>
      <c r="D214" s="87">
        <f>D216+D215</f>
        <v>7900</v>
      </c>
    </row>
    <row r="215" spans="1:4" ht="15">
      <c r="A215" s="52" t="s">
        <v>550</v>
      </c>
      <c r="B215" s="53" t="s">
        <v>374</v>
      </c>
      <c r="C215" s="53" t="s">
        <v>1098</v>
      </c>
      <c r="D215" s="87">
        <v>2426</v>
      </c>
    </row>
    <row r="216" spans="1:4" ht="30.75">
      <c r="A216" s="52" t="s">
        <v>1094</v>
      </c>
      <c r="B216" s="53" t="s">
        <v>374</v>
      </c>
      <c r="C216" s="53" t="s">
        <v>1095</v>
      </c>
      <c r="D216" s="87">
        <v>5474</v>
      </c>
    </row>
    <row r="217" spans="1:4" ht="30.75">
      <c r="A217" s="52" t="s">
        <v>576</v>
      </c>
      <c r="B217" s="53" t="s">
        <v>432</v>
      </c>
      <c r="C217" s="53"/>
      <c r="D217" s="87">
        <f>D218</f>
        <v>1000</v>
      </c>
    </row>
    <row r="218" spans="1:4" ht="30.75">
      <c r="A218" s="52" t="s">
        <v>1094</v>
      </c>
      <c r="B218" s="53" t="s">
        <v>432</v>
      </c>
      <c r="C218" s="53" t="s">
        <v>1095</v>
      </c>
      <c r="D218" s="87">
        <v>1000</v>
      </c>
    </row>
    <row r="219" spans="1:4" ht="15">
      <c r="A219" s="52" t="s">
        <v>910</v>
      </c>
      <c r="B219" s="53" t="s">
        <v>377</v>
      </c>
      <c r="C219" s="53"/>
      <c r="D219" s="87">
        <f>D220</f>
        <v>1900</v>
      </c>
    </row>
    <row r="220" spans="1:4" ht="15">
      <c r="A220" s="52" t="s">
        <v>550</v>
      </c>
      <c r="B220" s="53" t="s">
        <v>377</v>
      </c>
      <c r="C220" s="53" t="s">
        <v>1098</v>
      </c>
      <c r="D220" s="87">
        <v>1900</v>
      </c>
    </row>
    <row r="221" spans="1:4" s="56" customFormat="1" ht="30.75">
      <c r="A221" s="52" t="s">
        <v>981</v>
      </c>
      <c r="B221" s="53" t="s">
        <v>691</v>
      </c>
      <c r="C221" s="53"/>
      <c r="D221" s="87">
        <f>D222+D224+D226+D228</f>
        <v>32342.16</v>
      </c>
    </row>
    <row r="222" spans="1:4" s="56" customFormat="1" ht="15">
      <c r="A222" s="52" t="s">
        <v>30</v>
      </c>
      <c r="B222" s="53" t="s">
        <v>692</v>
      </c>
      <c r="C222" s="53"/>
      <c r="D222" s="87">
        <f>D223</f>
        <v>25205</v>
      </c>
    </row>
    <row r="223" spans="1:4" s="56" customFormat="1" ht="30.75">
      <c r="A223" s="52" t="s">
        <v>1094</v>
      </c>
      <c r="B223" s="53" t="s">
        <v>692</v>
      </c>
      <c r="C223" s="53" t="s">
        <v>1095</v>
      </c>
      <c r="D223" s="87">
        <v>25205</v>
      </c>
    </row>
    <row r="224" spans="1:4" s="56" customFormat="1" ht="62.25">
      <c r="A224" s="52" t="s">
        <v>1173</v>
      </c>
      <c r="B224" s="53" t="s">
        <v>373</v>
      </c>
      <c r="C224" s="53"/>
      <c r="D224" s="87">
        <f>D225</f>
        <v>6090</v>
      </c>
    </row>
    <row r="225" spans="1:5" s="56" customFormat="1" ht="30.75">
      <c r="A225" s="52" t="s">
        <v>1094</v>
      </c>
      <c r="B225" s="53" t="s">
        <v>373</v>
      </c>
      <c r="C225" s="53" t="s">
        <v>1095</v>
      </c>
      <c r="D225" s="87">
        <v>6090</v>
      </c>
      <c r="E225" s="55"/>
    </row>
    <row r="226" spans="1:4" s="56" customFormat="1" ht="30.75">
      <c r="A226" s="52" t="s">
        <v>1174</v>
      </c>
      <c r="B226" s="53" t="s">
        <v>395</v>
      </c>
      <c r="C226" s="53"/>
      <c r="D226" s="87">
        <f>D227</f>
        <v>347.16</v>
      </c>
    </row>
    <row r="227" spans="1:4" s="56" customFormat="1" ht="30.75">
      <c r="A227" s="52" t="s">
        <v>1094</v>
      </c>
      <c r="B227" s="53" t="s">
        <v>395</v>
      </c>
      <c r="C227" s="53" t="s">
        <v>1095</v>
      </c>
      <c r="D227" s="87">
        <v>347.16</v>
      </c>
    </row>
    <row r="228" spans="1:4" s="56" customFormat="1" ht="30.75">
      <c r="A228" s="52" t="s">
        <v>574</v>
      </c>
      <c r="B228" s="53" t="s">
        <v>573</v>
      </c>
      <c r="C228" s="53"/>
      <c r="D228" s="87">
        <f>D229</f>
        <v>700</v>
      </c>
    </row>
    <row r="229" spans="1:4" s="56" customFormat="1" ht="30.75">
      <c r="A229" s="52" t="s">
        <v>1094</v>
      </c>
      <c r="B229" s="53" t="s">
        <v>573</v>
      </c>
      <c r="C229" s="53" t="s">
        <v>1095</v>
      </c>
      <c r="D229" s="87">
        <v>700</v>
      </c>
    </row>
    <row r="230" spans="1:4" s="56" customFormat="1" ht="30.75">
      <c r="A230" s="52" t="s">
        <v>917</v>
      </c>
      <c r="B230" s="53" t="s">
        <v>693</v>
      </c>
      <c r="C230" s="53"/>
      <c r="D230" s="87">
        <f>D231</f>
        <v>1230</v>
      </c>
    </row>
    <row r="231" spans="1:4" ht="15">
      <c r="A231" s="52" t="s">
        <v>1091</v>
      </c>
      <c r="B231" s="53" t="s">
        <v>694</v>
      </c>
      <c r="C231" s="53"/>
      <c r="D231" s="87">
        <f>D232</f>
        <v>1230</v>
      </c>
    </row>
    <row r="232" spans="1:4" ht="30.75">
      <c r="A232" s="52" t="s">
        <v>587</v>
      </c>
      <c r="B232" s="53" t="s">
        <v>694</v>
      </c>
      <c r="C232" s="53" t="s">
        <v>1086</v>
      </c>
      <c r="D232" s="87">
        <v>1230</v>
      </c>
    </row>
    <row r="233" spans="1:4" s="56" customFormat="1" ht="30.75">
      <c r="A233" s="52" t="s">
        <v>695</v>
      </c>
      <c r="B233" s="53" t="s">
        <v>696</v>
      </c>
      <c r="C233" s="53"/>
      <c r="D233" s="87">
        <f>D234</f>
        <v>705</v>
      </c>
    </row>
    <row r="234" spans="1:4" ht="15">
      <c r="A234" s="52" t="s">
        <v>1092</v>
      </c>
      <c r="B234" s="53" t="s">
        <v>697</v>
      </c>
      <c r="C234" s="53"/>
      <c r="D234" s="87">
        <f>D235</f>
        <v>705</v>
      </c>
    </row>
    <row r="235" spans="1:4" ht="30.75">
      <c r="A235" s="52" t="s">
        <v>587</v>
      </c>
      <c r="B235" s="53" t="s">
        <v>697</v>
      </c>
      <c r="C235" s="53" t="s">
        <v>1086</v>
      </c>
      <c r="D235" s="87">
        <v>705</v>
      </c>
    </row>
    <row r="236" spans="1:4" s="56" customFormat="1" ht="30.75">
      <c r="A236" s="70" t="s">
        <v>842</v>
      </c>
      <c r="B236" s="57" t="s">
        <v>698</v>
      </c>
      <c r="C236" s="57"/>
      <c r="D236" s="183">
        <f>D237+D245+D252+D264+D267</f>
        <v>61657.6</v>
      </c>
    </row>
    <row r="237" spans="1:4" s="56" customFormat="1" ht="30.75">
      <c r="A237" s="52" t="s">
        <v>699</v>
      </c>
      <c r="B237" s="53" t="s">
        <v>700</v>
      </c>
      <c r="C237" s="53"/>
      <c r="D237" s="87">
        <f>D238+D242</f>
        <v>3871</v>
      </c>
    </row>
    <row r="238" spans="1:4" s="56" customFormat="1" ht="15">
      <c r="A238" s="52" t="s">
        <v>586</v>
      </c>
      <c r="B238" s="53" t="s">
        <v>701</v>
      </c>
      <c r="C238" s="53"/>
      <c r="D238" s="87">
        <f>D239+D240+D241</f>
        <v>3551</v>
      </c>
    </row>
    <row r="239" spans="1:4" s="56" customFormat="1" ht="46.5">
      <c r="A239" s="52" t="s">
        <v>1084</v>
      </c>
      <c r="B239" s="53" t="s">
        <v>701</v>
      </c>
      <c r="C239" s="53" t="s">
        <v>1085</v>
      </c>
      <c r="D239" s="87">
        <v>2838.736</v>
      </c>
    </row>
    <row r="240" spans="1:4" s="56" customFormat="1" ht="30.75">
      <c r="A240" s="52" t="s">
        <v>587</v>
      </c>
      <c r="B240" s="53" t="s">
        <v>701</v>
      </c>
      <c r="C240" s="53" t="s">
        <v>1086</v>
      </c>
      <c r="D240" s="87">
        <v>530.788</v>
      </c>
    </row>
    <row r="241" spans="1:4" s="56" customFormat="1" ht="15">
      <c r="A241" s="52" t="s">
        <v>1087</v>
      </c>
      <c r="B241" s="53" t="s">
        <v>701</v>
      </c>
      <c r="C241" s="53" t="s">
        <v>1088</v>
      </c>
      <c r="D241" s="87">
        <v>181.476</v>
      </c>
    </row>
    <row r="242" spans="1:4" s="56" customFormat="1" ht="46.5">
      <c r="A242" s="52" t="s">
        <v>912</v>
      </c>
      <c r="B242" s="53" t="s">
        <v>382</v>
      </c>
      <c r="C242" s="53"/>
      <c r="D242" s="87">
        <f>D243+D244</f>
        <v>320</v>
      </c>
    </row>
    <row r="243" spans="1:4" s="56" customFormat="1" ht="30.75">
      <c r="A243" s="52" t="s">
        <v>587</v>
      </c>
      <c r="B243" s="53" t="s">
        <v>382</v>
      </c>
      <c r="C243" s="53" t="s">
        <v>1086</v>
      </c>
      <c r="D243" s="87">
        <v>300</v>
      </c>
    </row>
    <row r="244" spans="1:4" s="56" customFormat="1" ht="15">
      <c r="A244" s="52" t="s">
        <v>1100</v>
      </c>
      <c r="B244" s="53" t="s">
        <v>382</v>
      </c>
      <c r="C244" s="53" t="s">
        <v>1099</v>
      </c>
      <c r="D244" s="87">
        <v>20</v>
      </c>
    </row>
    <row r="245" spans="1:4" s="56" customFormat="1" ht="46.5">
      <c r="A245" s="52" t="s">
        <v>702</v>
      </c>
      <c r="B245" s="53" t="s">
        <v>703</v>
      </c>
      <c r="C245" s="53"/>
      <c r="D245" s="87">
        <f>D246+D250</f>
        <v>47457</v>
      </c>
    </row>
    <row r="246" spans="1:4" s="56" customFormat="1" ht="15">
      <c r="A246" s="52" t="s">
        <v>586</v>
      </c>
      <c r="B246" s="53" t="s">
        <v>704</v>
      </c>
      <c r="C246" s="53"/>
      <c r="D246" s="87">
        <f>D247+D248+D249</f>
        <v>44924</v>
      </c>
    </row>
    <row r="247" spans="1:4" s="56" customFormat="1" ht="46.5">
      <c r="A247" s="52" t="s">
        <v>1084</v>
      </c>
      <c r="B247" s="53" t="s">
        <v>704</v>
      </c>
      <c r="C247" s="53" t="s">
        <v>1085</v>
      </c>
      <c r="D247" s="87">
        <v>33436</v>
      </c>
    </row>
    <row r="248" spans="1:4" s="56" customFormat="1" ht="30.75">
      <c r="A248" s="52" t="s">
        <v>587</v>
      </c>
      <c r="B248" s="53" t="s">
        <v>704</v>
      </c>
      <c r="C248" s="53" t="s">
        <v>1086</v>
      </c>
      <c r="D248" s="87">
        <v>11176</v>
      </c>
    </row>
    <row r="249" spans="1:4" s="56" customFormat="1" ht="15">
      <c r="A249" s="52" t="s">
        <v>1087</v>
      </c>
      <c r="B249" s="53" t="s">
        <v>704</v>
      </c>
      <c r="C249" s="53" t="s">
        <v>1088</v>
      </c>
      <c r="D249" s="87">
        <v>312</v>
      </c>
    </row>
    <row r="250" spans="1:4" ht="30.75">
      <c r="A250" s="52" t="s">
        <v>252</v>
      </c>
      <c r="B250" s="53" t="s">
        <v>705</v>
      </c>
      <c r="C250" s="53"/>
      <c r="D250" s="87">
        <f>D251</f>
        <v>2533</v>
      </c>
    </row>
    <row r="251" spans="1:4" ht="46.5">
      <c r="A251" s="52" t="s">
        <v>1084</v>
      </c>
      <c r="B251" s="53" t="s">
        <v>705</v>
      </c>
      <c r="C251" s="53" t="s">
        <v>1085</v>
      </c>
      <c r="D251" s="87">
        <v>2533</v>
      </c>
    </row>
    <row r="252" spans="1:4" ht="30.75">
      <c r="A252" s="52" t="s">
        <v>706</v>
      </c>
      <c r="B252" s="53" t="s">
        <v>707</v>
      </c>
      <c r="C252" s="53"/>
      <c r="D252" s="87">
        <f>D253+D255+D258+D261</f>
        <v>6441.599999999999</v>
      </c>
    </row>
    <row r="253" spans="1:4" ht="30.75">
      <c r="A253" s="52" t="s">
        <v>1089</v>
      </c>
      <c r="B253" s="53" t="s">
        <v>708</v>
      </c>
      <c r="C253" s="53"/>
      <c r="D253" s="87">
        <f>D254</f>
        <v>1579.2</v>
      </c>
    </row>
    <row r="254" spans="1:4" ht="15">
      <c r="A254" s="52" t="s">
        <v>550</v>
      </c>
      <c r="B254" s="53" t="s">
        <v>708</v>
      </c>
      <c r="C254" s="53" t="s">
        <v>1098</v>
      </c>
      <c r="D254" s="87">
        <v>1579.2</v>
      </c>
    </row>
    <row r="255" spans="1:4" ht="30.75">
      <c r="A255" s="52" t="s">
        <v>45</v>
      </c>
      <c r="B255" s="53" t="s">
        <v>711</v>
      </c>
      <c r="C255" s="53"/>
      <c r="D255" s="87">
        <f>D256+D257</f>
        <v>3635</v>
      </c>
    </row>
    <row r="256" spans="1:4" ht="46.5">
      <c r="A256" s="52" t="s">
        <v>1084</v>
      </c>
      <c r="B256" s="53" t="s">
        <v>711</v>
      </c>
      <c r="C256" s="53" t="s">
        <v>1085</v>
      </c>
      <c r="D256" s="87">
        <v>3262.412</v>
      </c>
    </row>
    <row r="257" spans="1:4" ht="30.75">
      <c r="A257" s="52" t="s">
        <v>587</v>
      </c>
      <c r="B257" s="53" t="s">
        <v>711</v>
      </c>
      <c r="C257" s="53" t="s">
        <v>1086</v>
      </c>
      <c r="D257" s="87">
        <v>372.588</v>
      </c>
    </row>
    <row r="258" spans="1:4" ht="46.5">
      <c r="A258" s="52" t="s">
        <v>829</v>
      </c>
      <c r="B258" s="53" t="s">
        <v>709</v>
      </c>
      <c r="C258" s="53"/>
      <c r="D258" s="87">
        <f>D259+D260</f>
        <v>998</v>
      </c>
    </row>
    <row r="259" spans="1:4" ht="46.5">
      <c r="A259" s="52" t="s">
        <v>1084</v>
      </c>
      <c r="B259" s="53" t="s">
        <v>709</v>
      </c>
      <c r="C259" s="53" t="s">
        <v>1085</v>
      </c>
      <c r="D259" s="87">
        <v>933.526</v>
      </c>
    </row>
    <row r="260" spans="1:4" ht="30.75">
      <c r="A260" s="52" t="s">
        <v>587</v>
      </c>
      <c r="B260" s="53" t="s">
        <v>709</v>
      </c>
      <c r="C260" s="53" t="s">
        <v>1086</v>
      </c>
      <c r="D260" s="87">
        <v>64.474</v>
      </c>
    </row>
    <row r="261" spans="1:4" ht="30.75">
      <c r="A261" s="52" t="s">
        <v>830</v>
      </c>
      <c r="B261" s="53" t="s">
        <v>710</v>
      </c>
      <c r="C261" s="53"/>
      <c r="D261" s="87">
        <f>D262+D263</f>
        <v>229.39999999999998</v>
      </c>
    </row>
    <row r="262" spans="1:4" ht="46.5">
      <c r="A262" s="52" t="s">
        <v>1084</v>
      </c>
      <c r="B262" s="53" t="s">
        <v>710</v>
      </c>
      <c r="C262" s="53" t="s">
        <v>1085</v>
      </c>
      <c r="D262" s="87">
        <v>159.968</v>
      </c>
    </row>
    <row r="263" spans="1:4" ht="30.75">
      <c r="A263" s="52" t="s">
        <v>587</v>
      </c>
      <c r="B263" s="53" t="s">
        <v>710</v>
      </c>
      <c r="C263" s="53" t="s">
        <v>1086</v>
      </c>
      <c r="D263" s="87">
        <v>69.432</v>
      </c>
    </row>
    <row r="264" spans="1:4" ht="30.75">
      <c r="A264" s="52" t="s">
        <v>712</v>
      </c>
      <c r="B264" s="53" t="s">
        <v>713</v>
      </c>
      <c r="C264" s="53"/>
      <c r="D264" s="87">
        <f>D265</f>
        <v>2800</v>
      </c>
    </row>
    <row r="265" spans="1:4" s="56" customFormat="1" ht="15">
      <c r="A265" s="52" t="s">
        <v>590</v>
      </c>
      <c r="B265" s="53" t="s">
        <v>714</v>
      </c>
      <c r="C265" s="53"/>
      <c r="D265" s="87">
        <f>D266</f>
        <v>2800</v>
      </c>
    </row>
    <row r="266" spans="1:4" s="56" customFormat="1" ht="30.75">
      <c r="A266" s="52" t="s">
        <v>587</v>
      </c>
      <c r="B266" s="53" t="s">
        <v>714</v>
      </c>
      <c r="C266" s="53" t="s">
        <v>1086</v>
      </c>
      <c r="D266" s="87">
        <v>2800</v>
      </c>
    </row>
    <row r="267" spans="1:4" s="56" customFormat="1" ht="30.75">
      <c r="A267" s="52" t="s">
        <v>386</v>
      </c>
      <c r="B267" s="53" t="s">
        <v>383</v>
      </c>
      <c r="C267" s="53"/>
      <c r="D267" s="87">
        <f>D269</f>
        <v>1088</v>
      </c>
    </row>
    <row r="268" spans="1:4" s="56" customFormat="1" ht="30.75">
      <c r="A268" s="52" t="s">
        <v>385</v>
      </c>
      <c r="B268" s="53" t="s">
        <v>384</v>
      </c>
      <c r="C268" s="53"/>
      <c r="D268" s="87">
        <f>D269</f>
        <v>1088</v>
      </c>
    </row>
    <row r="269" spans="1:4" s="56" customFormat="1" ht="30.75">
      <c r="A269" s="52" t="s">
        <v>587</v>
      </c>
      <c r="B269" s="53" t="s">
        <v>384</v>
      </c>
      <c r="C269" s="53" t="s">
        <v>1086</v>
      </c>
      <c r="D269" s="87">
        <v>1088</v>
      </c>
    </row>
    <row r="270" spans="1:4" s="56" customFormat="1" ht="62.25">
      <c r="A270" s="70" t="s">
        <v>715</v>
      </c>
      <c r="B270" s="57" t="s">
        <v>716</v>
      </c>
      <c r="C270" s="57"/>
      <c r="D270" s="183">
        <f>D271+D280+D283+D294+D299+D314+D337+D347</f>
        <v>148695.702</v>
      </c>
    </row>
    <row r="271" spans="1:4" s="56" customFormat="1" ht="30.75">
      <c r="A271" s="52" t="s">
        <v>717</v>
      </c>
      <c r="B271" s="53" t="s">
        <v>718</v>
      </c>
      <c r="C271" s="53"/>
      <c r="D271" s="87">
        <f>D272+D278+D276+D274</f>
        <v>26736.465999999997</v>
      </c>
    </row>
    <row r="272" spans="1:4" s="56" customFormat="1" ht="30.75">
      <c r="A272" s="52" t="s">
        <v>1023</v>
      </c>
      <c r="B272" s="53" t="s">
        <v>1024</v>
      </c>
      <c r="C272" s="53"/>
      <c r="D272" s="87">
        <f>D273</f>
        <v>8670.304</v>
      </c>
    </row>
    <row r="273" spans="1:4" s="56" customFormat="1" ht="23.25" customHeight="1">
      <c r="A273" s="52" t="s">
        <v>597</v>
      </c>
      <c r="B273" s="53" t="s">
        <v>1024</v>
      </c>
      <c r="C273" s="53" t="s">
        <v>1103</v>
      </c>
      <c r="D273" s="87">
        <v>8670.304</v>
      </c>
    </row>
    <row r="274" spans="1:4" s="56" customFormat="1" ht="46.5">
      <c r="A274" s="52" t="s">
        <v>428</v>
      </c>
      <c r="B274" s="53" t="s">
        <v>427</v>
      </c>
      <c r="C274" s="53"/>
      <c r="D274" s="87">
        <f>D275</f>
        <v>4000</v>
      </c>
    </row>
    <row r="275" spans="1:4" s="56" customFormat="1" ht="25.5" customHeight="1">
      <c r="A275" s="52" t="s">
        <v>597</v>
      </c>
      <c r="B275" s="53" t="s">
        <v>427</v>
      </c>
      <c r="C275" s="53" t="s">
        <v>1103</v>
      </c>
      <c r="D275" s="87">
        <v>4000</v>
      </c>
    </row>
    <row r="276" spans="1:4" s="56" customFormat="1" ht="30.75">
      <c r="A276" s="52" t="s">
        <v>1185</v>
      </c>
      <c r="B276" s="53" t="s">
        <v>1186</v>
      </c>
      <c r="C276" s="53"/>
      <c r="D276" s="87">
        <f>D277</f>
        <v>4369.8</v>
      </c>
    </row>
    <row r="277" spans="1:4" s="56" customFormat="1" ht="30.75">
      <c r="A277" s="52" t="s">
        <v>597</v>
      </c>
      <c r="B277" s="53" t="s">
        <v>1186</v>
      </c>
      <c r="C277" s="53" t="s">
        <v>1103</v>
      </c>
      <c r="D277" s="87">
        <v>4369.8</v>
      </c>
    </row>
    <row r="278" spans="1:4" s="56" customFormat="1" ht="30.75">
      <c r="A278" s="52" t="s">
        <v>1177</v>
      </c>
      <c r="B278" s="53" t="s">
        <v>1176</v>
      </c>
      <c r="C278" s="53"/>
      <c r="D278" s="87">
        <f>D279</f>
        <v>9696.362</v>
      </c>
    </row>
    <row r="279" spans="1:4" s="56" customFormat="1" ht="30.75">
      <c r="A279" s="52" t="s">
        <v>597</v>
      </c>
      <c r="B279" s="53" t="s">
        <v>1176</v>
      </c>
      <c r="C279" s="53" t="s">
        <v>1103</v>
      </c>
      <c r="D279" s="87">
        <v>9696.362</v>
      </c>
    </row>
    <row r="280" spans="1:4" ht="62.25">
      <c r="A280" s="52" t="s">
        <v>918</v>
      </c>
      <c r="B280" s="53" t="s">
        <v>722</v>
      </c>
      <c r="C280" s="53"/>
      <c r="D280" s="87">
        <f>D281</f>
        <v>9136.114</v>
      </c>
    </row>
    <row r="281" spans="1:4" ht="30.75">
      <c r="A281" s="52" t="s">
        <v>1023</v>
      </c>
      <c r="B281" s="53" t="s">
        <v>1025</v>
      </c>
      <c r="C281" s="53"/>
      <c r="D281" s="87">
        <f>D282</f>
        <v>9136.114</v>
      </c>
    </row>
    <row r="282" spans="1:4" ht="30.75">
      <c r="A282" s="52" t="s">
        <v>597</v>
      </c>
      <c r="B282" s="53" t="s">
        <v>1025</v>
      </c>
      <c r="C282" s="53" t="s">
        <v>1103</v>
      </c>
      <c r="D282" s="87">
        <v>9136.114</v>
      </c>
    </row>
    <row r="283" spans="1:4" ht="46.5">
      <c r="A283" s="52" t="s">
        <v>919</v>
      </c>
      <c r="B283" s="53" t="s">
        <v>723</v>
      </c>
      <c r="C283" s="53"/>
      <c r="D283" s="87">
        <f>D284+D290+D286+D292+D288</f>
        <v>18159.998</v>
      </c>
    </row>
    <row r="284" spans="1:4" ht="15">
      <c r="A284" s="52" t="s">
        <v>833</v>
      </c>
      <c r="B284" s="53" t="s">
        <v>724</v>
      </c>
      <c r="C284" s="53"/>
      <c r="D284" s="87">
        <f>D285</f>
        <v>50</v>
      </c>
    </row>
    <row r="285" spans="1:4" ht="30.75">
      <c r="A285" s="52" t="s">
        <v>587</v>
      </c>
      <c r="B285" s="53" t="s">
        <v>724</v>
      </c>
      <c r="C285" s="53" t="s">
        <v>1086</v>
      </c>
      <c r="D285" s="87">
        <v>50</v>
      </c>
    </row>
    <row r="286" spans="1:4" ht="46.5">
      <c r="A286" s="52" t="s">
        <v>392</v>
      </c>
      <c r="B286" s="53" t="s">
        <v>391</v>
      </c>
      <c r="C286" s="53"/>
      <c r="D286" s="87">
        <f>D287</f>
        <v>4790</v>
      </c>
    </row>
    <row r="287" spans="1:4" ht="15">
      <c r="A287" s="52" t="s">
        <v>550</v>
      </c>
      <c r="B287" s="53" t="s">
        <v>391</v>
      </c>
      <c r="C287" s="53" t="s">
        <v>1098</v>
      </c>
      <c r="D287" s="87">
        <v>4790</v>
      </c>
    </row>
    <row r="288" spans="1:4" ht="30.75">
      <c r="A288" s="52" t="s">
        <v>576</v>
      </c>
      <c r="B288" s="53" t="s">
        <v>575</v>
      </c>
      <c r="C288" s="53"/>
      <c r="D288" s="87">
        <f>D289</f>
        <v>4122.998</v>
      </c>
    </row>
    <row r="289" spans="1:4" ht="15">
      <c r="A289" s="52" t="s">
        <v>550</v>
      </c>
      <c r="B289" s="53" t="s">
        <v>575</v>
      </c>
      <c r="C289" s="53" t="s">
        <v>1098</v>
      </c>
      <c r="D289" s="87">
        <v>4122.998</v>
      </c>
    </row>
    <row r="290" spans="1:4" ht="46.5">
      <c r="A290" s="52" t="s">
        <v>1135</v>
      </c>
      <c r="B290" s="53" t="s">
        <v>725</v>
      </c>
      <c r="C290" s="53"/>
      <c r="D290" s="87">
        <f>D291</f>
        <v>5472</v>
      </c>
    </row>
    <row r="291" spans="1:4" ht="15">
      <c r="A291" s="52" t="s">
        <v>550</v>
      </c>
      <c r="B291" s="53" t="s">
        <v>725</v>
      </c>
      <c r="C291" s="53" t="s">
        <v>1098</v>
      </c>
      <c r="D291" s="87">
        <v>5472</v>
      </c>
    </row>
    <row r="292" spans="1:4" ht="15">
      <c r="A292" s="52" t="s">
        <v>910</v>
      </c>
      <c r="B292" s="53" t="s">
        <v>378</v>
      </c>
      <c r="C292" s="53"/>
      <c r="D292" s="87">
        <f>D293</f>
        <v>3725</v>
      </c>
    </row>
    <row r="293" spans="1:4" ht="15">
      <c r="A293" s="52" t="s">
        <v>550</v>
      </c>
      <c r="B293" s="53" t="s">
        <v>378</v>
      </c>
      <c r="C293" s="53" t="s">
        <v>1098</v>
      </c>
      <c r="D293" s="87">
        <v>3725</v>
      </c>
    </row>
    <row r="294" spans="1:4" ht="46.5">
      <c r="A294" s="52" t="s">
        <v>726</v>
      </c>
      <c r="B294" s="53" t="s">
        <v>934</v>
      </c>
      <c r="C294" s="53"/>
      <c r="D294" s="87">
        <f>D295+D297</f>
        <v>158.1</v>
      </c>
    </row>
    <row r="295" spans="1:4" ht="78">
      <c r="A295" s="52" t="s">
        <v>1179</v>
      </c>
      <c r="B295" s="197" t="s">
        <v>1178</v>
      </c>
      <c r="C295" s="53"/>
      <c r="D295" s="87">
        <f>D296</f>
        <v>58.1</v>
      </c>
    </row>
    <row r="296" spans="1:4" ht="30.75">
      <c r="A296" s="52" t="s">
        <v>587</v>
      </c>
      <c r="B296" s="197" t="s">
        <v>1178</v>
      </c>
      <c r="C296" s="53" t="s">
        <v>1086</v>
      </c>
      <c r="D296" s="87">
        <v>58.1</v>
      </c>
    </row>
    <row r="297" spans="1:4" ht="62.25">
      <c r="A297" s="52" t="s">
        <v>1034</v>
      </c>
      <c r="B297" s="53" t="s">
        <v>1036</v>
      </c>
      <c r="C297" s="53"/>
      <c r="D297" s="87">
        <f>D298</f>
        <v>100</v>
      </c>
    </row>
    <row r="298" spans="1:4" ht="30.75">
      <c r="A298" s="52" t="s">
        <v>587</v>
      </c>
      <c r="B298" s="53" t="s">
        <v>1036</v>
      </c>
      <c r="C298" s="53" t="s">
        <v>1086</v>
      </c>
      <c r="D298" s="87">
        <v>100</v>
      </c>
    </row>
    <row r="299" spans="1:4" ht="30.75">
      <c r="A299" s="52" t="s">
        <v>727</v>
      </c>
      <c r="B299" s="53" t="s">
        <v>728</v>
      </c>
      <c r="C299" s="53"/>
      <c r="D299" s="87">
        <f>D304+D306+D308+D302+D300+D310+D312</f>
        <v>50855.146</v>
      </c>
    </row>
    <row r="300" spans="1:4" ht="15">
      <c r="A300" s="52" t="s">
        <v>1046</v>
      </c>
      <c r="B300" s="53" t="s">
        <v>1045</v>
      </c>
      <c r="C300" s="53"/>
      <c r="D300" s="87">
        <f>D301</f>
        <v>2075.546</v>
      </c>
    </row>
    <row r="301" spans="1:4" ht="30.75">
      <c r="A301" s="52" t="s">
        <v>587</v>
      </c>
      <c r="B301" s="53" t="s">
        <v>1045</v>
      </c>
      <c r="C301" s="53" t="s">
        <v>1086</v>
      </c>
      <c r="D301" s="87">
        <v>2075.546</v>
      </c>
    </row>
    <row r="302" spans="1:4" ht="46.5">
      <c r="A302" s="52" t="s">
        <v>367</v>
      </c>
      <c r="B302" s="53" t="s">
        <v>366</v>
      </c>
      <c r="C302" s="53"/>
      <c r="D302" s="87">
        <f>D303</f>
        <v>691.414</v>
      </c>
    </row>
    <row r="303" spans="1:4" ht="30.75">
      <c r="A303" s="52" t="s">
        <v>597</v>
      </c>
      <c r="B303" s="53" t="s">
        <v>366</v>
      </c>
      <c r="C303" s="53" t="s">
        <v>1103</v>
      </c>
      <c r="D303" s="87">
        <v>691.414</v>
      </c>
    </row>
    <row r="304" spans="1:4" ht="78">
      <c r="A304" s="52" t="s">
        <v>1033</v>
      </c>
      <c r="B304" s="53" t="s">
        <v>1035</v>
      </c>
      <c r="C304" s="53"/>
      <c r="D304" s="87">
        <f>D305</f>
        <v>1200</v>
      </c>
    </row>
    <row r="305" spans="1:4" ht="15">
      <c r="A305" s="52" t="s">
        <v>1087</v>
      </c>
      <c r="B305" s="53" t="s">
        <v>1035</v>
      </c>
      <c r="C305" s="53" t="s">
        <v>1088</v>
      </c>
      <c r="D305" s="87">
        <v>1200</v>
      </c>
    </row>
    <row r="306" spans="1:4" ht="30.75">
      <c r="A306" s="52" t="s">
        <v>1023</v>
      </c>
      <c r="B306" s="53" t="s">
        <v>1047</v>
      </c>
      <c r="C306" s="53"/>
      <c r="D306" s="87">
        <f>D307</f>
        <v>6976.586</v>
      </c>
    </row>
    <row r="307" spans="1:4" ht="30.75">
      <c r="A307" s="52" t="s">
        <v>597</v>
      </c>
      <c r="B307" s="53" t="s">
        <v>1047</v>
      </c>
      <c r="C307" s="53" t="s">
        <v>1103</v>
      </c>
      <c r="D307" s="87">
        <v>6976.586</v>
      </c>
    </row>
    <row r="308" spans="1:4" ht="15">
      <c r="A308" s="52" t="s">
        <v>910</v>
      </c>
      <c r="B308" s="53" t="s">
        <v>379</v>
      </c>
      <c r="C308" s="53"/>
      <c r="D308" s="87">
        <f>D309</f>
        <v>558</v>
      </c>
    </row>
    <row r="309" spans="1:4" ht="15">
      <c r="A309" s="52" t="s">
        <v>550</v>
      </c>
      <c r="B309" s="53" t="s">
        <v>379</v>
      </c>
      <c r="C309" s="53" t="s">
        <v>1098</v>
      </c>
      <c r="D309" s="87">
        <v>558</v>
      </c>
    </row>
    <row r="310" spans="1:4" ht="30.75">
      <c r="A310" s="52" t="s">
        <v>914</v>
      </c>
      <c r="B310" s="53" t="s">
        <v>390</v>
      </c>
      <c r="C310" s="53"/>
      <c r="D310" s="87">
        <f>D311</f>
        <v>100</v>
      </c>
    </row>
    <row r="311" spans="1:4" ht="15">
      <c r="A311" s="52" t="s">
        <v>1087</v>
      </c>
      <c r="B311" s="53" t="s">
        <v>390</v>
      </c>
      <c r="C311" s="53" t="s">
        <v>1088</v>
      </c>
      <c r="D311" s="87">
        <v>100</v>
      </c>
    </row>
    <row r="312" spans="1:4" ht="30.75">
      <c r="A312" s="52" t="s">
        <v>929</v>
      </c>
      <c r="B312" s="53" t="s">
        <v>928</v>
      </c>
      <c r="C312" s="53"/>
      <c r="D312" s="87">
        <f>D313</f>
        <v>39253.6</v>
      </c>
    </row>
    <row r="313" spans="1:4" ht="30.75">
      <c r="A313" s="52" t="s">
        <v>597</v>
      </c>
      <c r="B313" s="53" t="s">
        <v>928</v>
      </c>
      <c r="C313" s="53" t="s">
        <v>1103</v>
      </c>
      <c r="D313" s="87">
        <v>39253.6</v>
      </c>
    </row>
    <row r="314" spans="1:4" ht="46.5">
      <c r="A314" s="52" t="s">
        <v>729</v>
      </c>
      <c r="B314" s="53" t="s">
        <v>730</v>
      </c>
      <c r="C314" s="53"/>
      <c r="D314" s="87">
        <f>D315+D317+D323+D329+D335+D325+D319+D331+D333+D321+D327</f>
        <v>34084.615</v>
      </c>
    </row>
    <row r="315" spans="1:4" ht="45.75" customHeight="1">
      <c r="A315" s="52" t="s">
        <v>352</v>
      </c>
      <c r="B315" s="53" t="s">
        <v>731</v>
      </c>
      <c r="C315" s="53"/>
      <c r="D315" s="87">
        <f>D316</f>
        <v>2211.08</v>
      </c>
    </row>
    <row r="316" spans="1:4" ht="22.5" customHeight="1">
      <c r="A316" s="52" t="s">
        <v>597</v>
      </c>
      <c r="B316" s="53" t="s">
        <v>731</v>
      </c>
      <c r="C316" s="53" t="s">
        <v>1103</v>
      </c>
      <c r="D316" s="87">
        <v>2211.08</v>
      </c>
    </row>
    <row r="317" spans="1:4" ht="62.25">
      <c r="A317" s="52" t="s">
        <v>618</v>
      </c>
      <c r="B317" s="53" t="s">
        <v>960</v>
      </c>
      <c r="C317" s="53"/>
      <c r="D317" s="87">
        <f>D318</f>
        <v>9041.92</v>
      </c>
    </row>
    <row r="318" spans="1:4" ht="24" customHeight="1">
      <c r="A318" s="52" t="s">
        <v>597</v>
      </c>
      <c r="B318" s="53" t="s">
        <v>960</v>
      </c>
      <c r="C318" s="53" t="s">
        <v>1103</v>
      </c>
      <c r="D318" s="87">
        <v>9041.92</v>
      </c>
    </row>
    <row r="319" spans="1:4" ht="46.5">
      <c r="A319" s="52" t="s">
        <v>904</v>
      </c>
      <c r="B319" s="53" t="s">
        <v>903</v>
      </c>
      <c r="C319" s="53"/>
      <c r="D319" s="87">
        <f>D320</f>
        <v>3499.492</v>
      </c>
    </row>
    <row r="320" spans="1:4" ht="15">
      <c r="A320" s="52" t="s">
        <v>1100</v>
      </c>
      <c r="B320" s="53" t="s">
        <v>903</v>
      </c>
      <c r="C320" s="53" t="s">
        <v>1099</v>
      </c>
      <c r="D320" s="87">
        <v>3499.492</v>
      </c>
    </row>
    <row r="321" spans="1:4" ht="46.5">
      <c r="A321" s="52" t="s">
        <v>434</v>
      </c>
      <c r="B321" s="53" t="s">
        <v>433</v>
      </c>
      <c r="C321" s="53"/>
      <c r="D321" s="87">
        <f>D322</f>
        <v>1410.925</v>
      </c>
    </row>
    <row r="322" spans="1:4" ht="15">
      <c r="A322" s="52" t="s">
        <v>1100</v>
      </c>
      <c r="B322" s="53" t="s">
        <v>433</v>
      </c>
      <c r="C322" s="53" t="s">
        <v>1099</v>
      </c>
      <c r="D322" s="87">
        <v>1410.925</v>
      </c>
    </row>
    <row r="323" spans="1:4" ht="62.25">
      <c r="A323" s="52" t="s">
        <v>521</v>
      </c>
      <c r="B323" s="53" t="s">
        <v>732</v>
      </c>
      <c r="C323" s="53"/>
      <c r="D323" s="87">
        <f>D324</f>
        <v>500</v>
      </c>
    </row>
    <row r="324" spans="1:4" ht="30.75">
      <c r="A324" s="52" t="s">
        <v>587</v>
      </c>
      <c r="B324" s="53" t="s">
        <v>732</v>
      </c>
      <c r="C324" s="53" t="s">
        <v>1086</v>
      </c>
      <c r="D324" s="87">
        <v>500</v>
      </c>
    </row>
    <row r="325" spans="1:4" ht="30.75">
      <c r="A325" s="52" t="s">
        <v>905</v>
      </c>
      <c r="B325" s="53" t="s">
        <v>399</v>
      </c>
      <c r="C325" s="53"/>
      <c r="D325" s="87">
        <f>D326</f>
        <v>9448.696</v>
      </c>
    </row>
    <row r="326" spans="1:4" ht="15">
      <c r="A326" s="52" t="s">
        <v>1100</v>
      </c>
      <c r="B326" s="53" t="s">
        <v>399</v>
      </c>
      <c r="C326" s="53" t="s">
        <v>1099</v>
      </c>
      <c r="D326" s="87">
        <v>9448.696</v>
      </c>
    </row>
    <row r="327" spans="1:4" ht="30.75">
      <c r="A327" s="52" t="s">
        <v>905</v>
      </c>
      <c r="B327" s="53" t="s">
        <v>435</v>
      </c>
      <c r="C327" s="53"/>
      <c r="D327" s="87">
        <f>D328</f>
        <v>2946.175</v>
      </c>
    </row>
    <row r="328" spans="1:4" ht="15">
      <c r="A328" s="52" t="s">
        <v>1100</v>
      </c>
      <c r="B328" s="53" t="s">
        <v>435</v>
      </c>
      <c r="C328" s="53" t="s">
        <v>1099</v>
      </c>
      <c r="D328" s="87">
        <v>2946.175</v>
      </c>
    </row>
    <row r="329" spans="1:4" ht="30.75">
      <c r="A329" s="52" t="s">
        <v>1018</v>
      </c>
      <c r="B329" s="53" t="s">
        <v>1017</v>
      </c>
      <c r="C329" s="53"/>
      <c r="D329" s="87">
        <f>D330</f>
        <v>1290.899</v>
      </c>
    </row>
    <row r="330" spans="1:4" ht="15">
      <c r="A330" s="52" t="s">
        <v>1100</v>
      </c>
      <c r="B330" s="53" t="s">
        <v>1017</v>
      </c>
      <c r="C330" s="53" t="s">
        <v>1099</v>
      </c>
      <c r="D330" s="87">
        <v>1290.899</v>
      </c>
    </row>
    <row r="331" spans="1:4" ht="30.75">
      <c r="A331" s="52" t="s">
        <v>907</v>
      </c>
      <c r="B331" s="53" t="s">
        <v>906</v>
      </c>
      <c r="C331" s="53"/>
      <c r="D331" s="87">
        <f>D332</f>
        <v>991.148</v>
      </c>
    </row>
    <row r="332" spans="1:4" ht="15">
      <c r="A332" s="52" t="s">
        <v>1100</v>
      </c>
      <c r="B332" s="53" t="s">
        <v>906</v>
      </c>
      <c r="C332" s="53" t="s">
        <v>1099</v>
      </c>
      <c r="D332" s="87">
        <v>991.148</v>
      </c>
    </row>
    <row r="333" spans="1:4" ht="46.5">
      <c r="A333" s="52" t="s">
        <v>909</v>
      </c>
      <c r="B333" s="53" t="s">
        <v>908</v>
      </c>
      <c r="C333" s="53"/>
      <c r="D333" s="87">
        <f>D334</f>
        <v>2244.28</v>
      </c>
    </row>
    <row r="334" spans="1:4" ht="15">
      <c r="A334" s="52" t="s">
        <v>1100</v>
      </c>
      <c r="B334" s="53" t="s">
        <v>908</v>
      </c>
      <c r="C334" s="53" t="s">
        <v>1099</v>
      </c>
      <c r="D334" s="87">
        <v>2244.28</v>
      </c>
    </row>
    <row r="335" spans="1:4" s="56" customFormat="1" ht="30.75" customHeight="1">
      <c r="A335" s="52" t="s">
        <v>1020</v>
      </c>
      <c r="B335" s="53" t="s">
        <v>1019</v>
      </c>
      <c r="C335" s="53"/>
      <c r="D335" s="87">
        <f>D336</f>
        <v>500</v>
      </c>
    </row>
    <row r="336" spans="1:4" s="56" customFormat="1" ht="15">
      <c r="A336" s="52" t="s">
        <v>1100</v>
      </c>
      <c r="B336" s="53" t="s">
        <v>1019</v>
      </c>
      <c r="C336" s="53" t="s">
        <v>1099</v>
      </c>
      <c r="D336" s="87">
        <v>500</v>
      </c>
    </row>
    <row r="337" spans="1:4" s="56" customFormat="1" ht="30.75">
      <c r="A337" s="52" t="s">
        <v>756</v>
      </c>
      <c r="B337" s="53" t="s">
        <v>757</v>
      </c>
      <c r="C337" s="53"/>
      <c r="D337" s="87">
        <f>D338+D340+D342+D345</f>
        <v>4129.84</v>
      </c>
    </row>
    <row r="338" spans="1:4" ht="30.75">
      <c r="A338" s="52" t="s">
        <v>800</v>
      </c>
      <c r="B338" s="53" t="s">
        <v>759</v>
      </c>
      <c r="C338" s="53"/>
      <c r="D338" s="87">
        <f>D339</f>
        <v>1050</v>
      </c>
    </row>
    <row r="339" spans="1:4" ht="30.75">
      <c r="A339" s="52" t="s">
        <v>587</v>
      </c>
      <c r="B339" s="53" t="s">
        <v>759</v>
      </c>
      <c r="C339" s="53" t="s">
        <v>1086</v>
      </c>
      <c r="D339" s="87">
        <v>1050</v>
      </c>
    </row>
    <row r="340" spans="1:4" ht="30.75">
      <c r="A340" s="52" t="s">
        <v>83</v>
      </c>
      <c r="B340" s="53" t="s">
        <v>760</v>
      </c>
      <c r="C340" s="53"/>
      <c r="D340" s="87">
        <f>D341</f>
        <v>1042.524</v>
      </c>
    </row>
    <row r="341" spans="1:4" ht="30.75">
      <c r="A341" s="52" t="s">
        <v>587</v>
      </c>
      <c r="B341" s="53" t="s">
        <v>760</v>
      </c>
      <c r="C341" s="53" t="s">
        <v>1086</v>
      </c>
      <c r="D341" s="87">
        <v>1042.524</v>
      </c>
    </row>
    <row r="342" spans="1:4" ht="15">
      <c r="A342" s="52" t="s">
        <v>300</v>
      </c>
      <c r="B342" s="53" t="s">
        <v>761</v>
      </c>
      <c r="C342" s="53"/>
      <c r="D342" s="87">
        <f>D343+D344</f>
        <v>1765.316</v>
      </c>
    </row>
    <row r="343" spans="1:4" ht="30.75">
      <c r="A343" s="52" t="s">
        <v>587</v>
      </c>
      <c r="B343" s="53" t="s">
        <v>761</v>
      </c>
      <c r="C343" s="53" t="s">
        <v>1086</v>
      </c>
      <c r="D343" s="87">
        <v>1490.872</v>
      </c>
    </row>
    <row r="344" spans="1:4" ht="15">
      <c r="A344" s="52" t="s">
        <v>1087</v>
      </c>
      <c r="B344" s="53" t="s">
        <v>761</v>
      </c>
      <c r="C344" s="53" t="s">
        <v>1088</v>
      </c>
      <c r="D344" s="87">
        <v>274.444</v>
      </c>
    </row>
    <row r="345" spans="1:4" ht="15">
      <c r="A345" s="52" t="s">
        <v>910</v>
      </c>
      <c r="B345" s="53" t="s">
        <v>380</v>
      </c>
      <c r="C345" s="53"/>
      <c r="D345" s="87">
        <f>D346</f>
        <v>272</v>
      </c>
    </row>
    <row r="346" spans="1:4" ht="15">
      <c r="A346" s="52" t="s">
        <v>550</v>
      </c>
      <c r="B346" s="53" t="s">
        <v>380</v>
      </c>
      <c r="C346" s="53" t="s">
        <v>1098</v>
      </c>
      <c r="D346" s="87">
        <v>272</v>
      </c>
    </row>
    <row r="347" spans="1:4" s="56" customFormat="1" ht="30.75">
      <c r="A347" s="52" t="s">
        <v>758</v>
      </c>
      <c r="B347" s="53" t="s">
        <v>762</v>
      </c>
      <c r="C347" s="53"/>
      <c r="D347" s="87">
        <f>D348+D353+D355+D357+D351+D359</f>
        <v>5435.423</v>
      </c>
    </row>
    <row r="348" spans="1:4" ht="15">
      <c r="A348" s="52" t="s">
        <v>1026</v>
      </c>
      <c r="B348" s="53" t="s">
        <v>1027</v>
      </c>
      <c r="C348" s="53"/>
      <c r="D348" s="87">
        <f>D349+D350</f>
        <v>2391.923</v>
      </c>
    </row>
    <row r="349" spans="1:4" ht="30.75">
      <c r="A349" s="52" t="s">
        <v>587</v>
      </c>
      <c r="B349" s="53" t="s">
        <v>1027</v>
      </c>
      <c r="C349" s="53" t="s">
        <v>1086</v>
      </c>
      <c r="D349" s="87">
        <v>2380.923</v>
      </c>
    </row>
    <row r="350" spans="1:4" ht="15">
      <c r="A350" s="52" t="s">
        <v>1087</v>
      </c>
      <c r="B350" s="53" t="s">
        <v>1027</v>
      </c>
      <c r="C350" s="53" t="s">
        <v>1088</v>
      </c>
      <c r="D350" s="87">
        <v>11</v>
      </c>
    </row>
    <row r="351" spans="1:4" ht="30.75">
      <c r="A351" s="52" t="s">
        <v>389</v>
      </c>
      <c r="B351" s="53" t="s">
        <v>388</v>
      </c>
      <c r="C351" s="53"/>
      <c r="D351" s="87">
        <f>D352</f>
        <v>105</v>
      </c>
    </row>
    <row r="352" spans="1:4" ht="30.75">
      <c r="A352" s="52" t="s">
        <v>597</v>
      </c>
      <c r="B352" s="53" t="s">
        <v>388</v>
      </c>
      <c r="C352" s="53" t="s">
        <v>1103</v>
      </c>
      <c r="D352" s="87">
        <v>105</v>
      </c>
    </row>
    <row r="353" spans="1:4" ht="46.5">
      <c r="A353" s="52" t="s">
        <v>601</v>
      </c>
      <c r="B353" s="53" t="s">
        <v>763</v>
      </c>
      <c r="C353" s="53"/>
      <c r="D353" s="87">
        <f>D354</f>
        <v>624.5</v>
      </c>
    </row>
    <row r="354" spans="1:4" ht="30.75">
      <c r="A354" s="52" t="s">
        <v>587</v>
      </c>
      <c r="B354" s="53" t="s">
        <v>763</v>
      </c>
      <c r="C354" s="53" t="s">
        <v>1086</v>
      </c>
      <c r="D354" s="87">
        <v>624.5</v>
      </c>
    </row>
    <row r="355" spans="1:4" ht="46.5">
      <c r="A355" s="52" t="s">
        <v>1032</v>
      </c>
      <c r="B355" s="53" t="s">
        <v>1031</v>
      </c>
      <c r="C355" s="53"/>
      <c r="D355" s="87">
        <f>D356</f>
        <v>33</v>
      </c>
    </row>
    <row r="356" spans="1:4" ht="30.75">
      <c r="A356" s="52" t="s">
        <v>587</v>
      </c>
      <c r="B356" s="53" t="s">
        <v>1031</v>
      </c>
      <c r="C356" s="53" t="s">
        <v>1086</v>
      </c>
      <c r="D356" s="87">
        <v>33</v>
      </c>
    </row>
    <row r="357" spans="1:4" ht="30.75">
      <c r="A357" s="52" t="s">
        <v>365</v>
      </c>
      <c r="B357" s="53" t="s">
        <v>873</v>
      </c>
      <c r="C357" s="53"/>
      <c r="D357" s="87">
        <f>D358</f>
        <v>2134</v>
      </c>
    </row>
    <row r="358" spans="1:4" ht="30.75">
      <c r="A358" s="52" t="s">
        <v>597</v>
      </c>
      <c r="B358" s="53" t="s">
        <v>873</v>
      </c>
      <c r="C358" s="53" t="s">
        <v>1103</v>
      </c>
      <c r="D358" s="87">
        <v>2134</v>
      </c>
    </row>
    <row r="359" spans="1:4" ht="15">
      <c r="A359" s="52" t="s">
        <v>910</v>
      </c>
      <c r="B359" s="53" t="s">
        <v>1182</v>
      </c>
      <c r="C359" s="53"/>
      <c r="D359" s="87">
        <f>D360</f>
        <v>147</v>
      </c>
    </row>
    <row r="360" spans="1:4" ht="15">
      <c r="A360" s="52" t="s">
        <v>550</v>
      </c>
      <c r="B360" s="53" t="s">
        <v>1182</v>
      </c>
      <c r="C360" s="53" t="s">
        <v>1098</v>
      </c>
      <c r="D360" s="87">
        <v>147</v>
      </c>
    </row>
    <row r="361" spans="1:4" s="56" customFormat="1" ht="46.5">
      <c r="A361" s="70" t="s">
        <v>841</v>
      </c>
      <c r="B361" s="50" t="s">
        <v>733</v>
      </c>
      <c r="C361" s="57"/>
      <c r="D361" s="183">
        <f>D362+D381</f>
        <v>95001.266</v>
      </c>
    </row>
    <row r="362" spans="1:4" s="56" customFormat="1" ht="30.75">
      <c r="A362" s="52" t="s">
        <v>734</v>
      </c>
      <c r="B362" s="43" t="s">
        <v>735</v>
      </c>
      <c r="C362" s="53"/>
      <c r="D362" s="87">
        <f>D363+D366+D373+D375+D369+D371+D377+D379</f>
        <v>94731.266</v>
      </c>
    </row>
    <row r="363" spans="1:4" ht="15">
      <c r="A363" s="52" t="s">
        <v>122</v>
      </c>
      <c r="B363" s="53" t="s">
        <v>736</v>
      </c>
      <c r="C363" s="53"/>
      <c r="D363" s="87">
        <f>D364+D365</f>
        <v>50051.266</v>
      </c>
    </row>
    <row r="364" spans="1:4" ht="36" customHeight="1">
      <c r="A364" s="52" t="s">
        <v>587</v>
      </c>
      <c r="B364" s="53" t="s">
        <v>736</v>
      </c>
      <c r="C364" s="53" t="s">
        <v>1086</v>
      </c>
      <c r="D364" s="87">
        <v>16144.266</v>
      </c>
    </row>
    <row r="365" spans="1:4" ht="15">
      <c r="A365" s="52" t="s">
        <v>550</v>
      </c>
      <c r="B365" s="53" t="s">
        <v>736</v>
      </c>
      <c r="C365" s="53" t="s">
        <v>1098</v>
      </c>
      <c r="D365" s="87">
        <v>33907</v>
      </c>
    </row>
    <row r="366" spans="1:4" ht="46.5">
      <c r="A366" s="52" t="s">
        <v>1042</v>
      </c>
      <c r="B366" s="53" t="s">
        <v>1041</v>
      </c>
      <c r="C366" s="53"/>
      <c r="D366" s="87">
        <f>D367+D368</f>
        <v>35544</v>
      </c>
    </row>
    <row r="367" spans="1:4" ht="30.75">
      <c r="A367" s="52" t="s">
        <v>587</v>
      </c>
      <c r="B367" s="53" t="s">
        <v>1041</v>
      </c>
      <c r="C367" s="53" t="s">
        <v>1086</v>
      </c>
      <c r="D367" s="87">
        <v>21703</v>
      </c>
    </row>
    <row r="368" spans="1:4" ht="15">
      <c r="A368" s="52" t="s">
        <v>550</v>
      </c>
      <c r="B368" s="53" t="s">
        <v>1041</v>
      </c>
      <c r="C368" s="53" t="s">
        <v>1098</v>
      </c>
      <c r="D368" s="87">
        <v>13841</v>
      </c>
    </row>
    <row r="369" spans="1:4" ht="30.75">
      <c r="A369" s="52" t="s">
        <v>576</v>
      </c>
      <c r="B369" s="53" t="s">
        <v>429</v>
      </c>
      <c r="C369" s="53"/>
      <c r="D369" s="87">
        <f>D370</f>
        <v>2000</v>
      </c>
    </row>
    <row r="370" spans="1:4" ht="30.75">
      <c r="A370" s="52" t="s">
        <v>587</v>
      </c>
      <c r="B370" s="53" t="s">
        <v>429</v>
      </c>
      <c r="C370" s="53" t="s">
        <v>1086</v>
      </c>
      <c r="D370" s="87">
        <v>2000</v>
      </c>
    </row>
    <row r="371" spans="1:4" ht="46.5">
      <c r="A371" s="52" t="s">
        <v>604</v>
      </c>
      <c r="B371" s="53" t="s">
        <v>430</v>
      </c>
      <c r="C371" s="53"/>
      <c r="D371" s="87">
        <f>D372</f>
        <v>2628</v>
      </c>
    </row>
    <row r="372" spans="1:4" ht="15">
      <c r="A372" s="52" t="s">
        <v>550</v>
      </c>
      <c r="B372" s="53" t="s">
        <v>430</v>
      </c>
      <c r="C372" s="53" t="s">
        <v>1098</v>
      </c>
      <c r="D372" s="87">
        <v>2628</v>
      </c>
    </row>
    <row r="373" spans="1:4" ht="15">
      <c r="A373" s="52" t="s">
        <v>910</v>
      </c>
      <c r="B373" s="53" t="s">
        <v>381</v>
      </c>
      <c r="C373" s="53"/>
      <c r="D373" s="87">
        <f>D374</f>
        <v>100</v>
      </c>
    </row>
    <row r="374" spans="1:4" ht="15">
      <c r="A374" s="52" t="s">
        <v>550</v>
      </c>
      <c r="B374" s="53" t="s">
        <v>381</v>
      </c>
      <c r="C374" s="53" t="s">
        <v>1098</v>
      </c>
      <c r="D374" s="87">
        <v>100</v>
      </c>
    </row>
    <row r="375" spans="1:4" ht="30.75">
      <c r="A375" s="52" t="s">
        <v>387</v>
      </c>
      <c r="B375" s="53" t="s">
        <v>913</v>
      </c>
      <c r="C375" s="53"/>
      <c r="D375" s="87">
        <f>D376</f>
        <v>2900</v>
      </c>
    </row>
    <row r="376" spans="1:4" ht="30.75">
      <c r="A376" s="52" t="s">
        <v>587</v>
      </c>
      <c r="B376" s="53" t="s">
        <v>913</v>
      </c>
      <c r="C376" s="53" t="s">
        <v>1086</v>
      </c>
      <c r="D376" s="87">
        <v>2900</v>
      </c>
    </row>
    <row r="377" spans="1:4" ht="30.75">
      <c r="A377" s="52" t="s">
        <v>452</v>
      </c>
      <c r="B377" s="53" t="s">
        <v>450</v>
      </c>
      <c r="C377" s="53"/>
      <c r="D377" s="87">
        <f>D378</f>
        <v>308</v>
      </c>
    </row>
    <row r="378" spans="1:4" ht="30.75">
      <c r="A378" s="52" t="s">
        <v>587</v>
      </c>
      <c r="B378" s="53" t="s">
        <v>450</v>
      </c>
      <c r="C378" s="53" t="s">
        <v>1086</v>
      </c>
      <c r="D378" s="87">
        <v>308</v>
      </c>
    </row>
    <row r="379" spans="1:4" ht="30.75">
      <c r="A379" s="52" t="s">
        <v>453</v>
      </c>
      <c r="B379" s="53" t="s">
        <v>451</v>
      </c>
      <c r="C379" s="53"/>
      <c r="D379" s="87">
        <f>D380</f>
        <v>1200</v>
      </c>
    </row>
    <row r="380" spans="1:4" ht="30.75">
      <c r="A380" s="52" t="s">
        <v>587</v>
      </c>
      <c r="B380" s="53" t="s">
        <v>451</v>
      </c>
      <c r="C380" s="53" t="s">
        <v>1086</v>
      </c>
      <c r="D380" s="87">
        <v>1200</v>
      </c>
    </row>
    <row r="381" spans="1:4" ht="30.75">
      <c r="A381" s="52" t="s">
        <v>737</v>
      </c>
      <c r="B381" s="53" t="s">
        <v>738</v>
      </c>
      <c r="C381" s="53"/>
      <c r="D381" s="87">
        <f>D382</f>
        <v>270</v>
      </c>
    </row>
    <row r="382" spans="1:4" ht="15">
      <c r="A382" s="52" t="s">
        <v>1121</v>
      </c>
      <c r="B382" s="43" t="s">
        <v>739</v>
      </c>
      <c r="C382" s="65"/>
      <c r="D382" s="87">
        <f>D383</f>
        <v>270</v>
      </c>
    </row>
    <row r="383" spans="1:4" ht="15">
      <c r="A383" s="52" t="s">
        <v>1087</v>
      </c>
      <c r="B383" s="43" t="s">
        <v>739</v>
      </c>
      <c r="C383" s="53" t="s">
        <v>1088</v>
      </c>
      <c r="D383" s="87">
        <v>270</v>
      </c>
    </row>
    <row r="384" spans="1:4" s="56" customFormat="1" ht="30.75">
      <c r="A384" s="70" t="s">
        <v>740</v>
      </c>
      <c r="B384" s="57" t="s">
        <v>741</v>
      </c>
      <c r="C384" s="57"/>
      <c r="D384" s="183">
        <v>0</v>
      </c>
    </row>
    <row r="385" spans="1:4" s="56" customFormat="1" ht="46.5">
      <c r="A385" s="70" t="s">
        <v>742</v>
      </c>
      <c r="B385" s="57" t="s">
        <v>743</v>
      </c>
      <c r="C385" s="57"/>
      <c r="D385" s="183">
        <f>D386+D389+D394</f>
        <v>5791</v>
      </c>
    </row>
    <row r="386" spans="1:4" s="56" customFormat="1" ht="46.5">
      <c r="A386" s="52" t="s">
        <v>920</v>
      </c>
      <c r="B386" s="53" t="s">
        <v>744</v>
      </c>
      <c r="C386" s="53"/>
      <c r="D386" s="87">
        <f>D387</f>
        <v>600</v>
      </c>
    </row>
    <row r="387" spans="1:4" ht="15">
      <c r="A387" s="52" t="s">
        <v>863</v>
      </c>
      <c r="B387" s="53" t="s">
        <v>745</v>
      </c>
      <c r="C387" s="53"/>
      <c r="D387" s="87">
        <f>D388</f>
        <v>600</v>
      </c>
    </row>
    <row r="388" spans="1:4" ht="15">
      <c r="A388" s="52" t="s">
        <v>1087</v>
      </c>
      <c r="B388" s="53" t="s">
        <v>745</v>
      </c>
      <c r="C388" s="53" t="s">
        <v>1088</v>
      </c>
      <c r="D388" s="87">
        <v>600</v>
      </c>
    </row>
    <row r="389" spans="1:4" ht="46.5">
      <c r="A389" s="52" t="s">
        <v>921</v>
      </c>
      <c r="B389" s="53" t="s">
        <v>746</v>
      </c>
      <c r="C389" s="53"/>
      <c r="D389" s="87">
        <f>D390</f>
        <v>2091</v>
      </c>
    </row>
    <row r="390" spans="1:4" ht="15">
      <c r="A390" s="52" t="s">
        <v>123</v>
      </c>
      <c r="B390" s="53" t="s">
        <v>747</v>
      </c>
      <c r="C390" s="53"/>
      <c r="D390" s="87">
        <f>D391+D392+D393</f>
        <v>2091</v>
      </c>
    </row>
    <row r="391" spans="1:4" ht="46.5">
      <c r="A391" s="52" t="s">
        <v>1084</v>
      </c>
      <c r="B391" s="53" t="s">
        <v>747</v>
      </c>
      <c r="C391" s="53" t="s">
        <v>1085</v>
      </c>
      <c r="D391" s="87">
        <v>1751.005</v>
      </c>
    </row>
    <row r="392" spans="1:4" ht="30.75">
      <c r="A392" s="52" t="s">
        <v>587</v>
      </c>
      <c r="B392" s="53" t="s">
        <v>747</v>
      </c>
      <c r="C392" s="53" t="s">
        <v>1086</v>
      </c>
      <c r="D392" s="87">
        <v>333.995</v>
      </c>
    </row>
    <row r="393" spans="1:4" ht="15">
      <c r="A393" s="52" t="s">
        <v>1087</v>
      </c>
      <c r="B393" s="53" t="s">
        <v>747</v>
      </c>
      <c r="C393" s="53" t="s">
        <v>1088</v>
      </c>
      <c r="D393" s="87">
        <v>6</v>
      </c>
    </row>
    <row r="394" spans="1:4" ht="30.75">
      <c r="A394" s="52" t="s">
        <v>983</v>
      </c>
      <c r="B394" s="53" t="s">
        <v>984</v>
      </c>
      <c r="C394" s="53"/>
      <c r="D394" s="87">
        <f>D395+D397</f>
        <v>3100</v>
      </c>
    </row>
    <row r="395" spans="1:4" ht="30.75">
      <c r="A395" s="52" t="s">
        <v>1013</v>
      </c>
      <c r="B395" s="53" t="s">
        <v>985</v>
      </c>
      <c r="C395" s="53"/>
      <c r="D395" s="87">
        <f>D396</f>
        <v>100</v>
      </c>
    </row>
    <row r="396" spans="1:4" ht="30.75">
      <c r="A396" s="52" t="s">
        <v>587</v>
      </c>
      <c r="B396" s="53" t="s">
        <v>985</v>
      </c>
      <c r="C396" s="53" t="s">
        <v>1086</v>
      </c>
      <c r="D396" s="87">
        <v>100</v>
      </c>
    </row>
    <row r="397" spans="1:4" ht="15">
      <c r="A397" s="52" t="s">
        <v>1044</v>
      </c>
      <c r="B397" s="53" t="s">
        <v>1043</v>
      </c>
      <c r="C397" s="53"/>
      <c r="D397" s="87">
        <f>D398</f>
        <v>3000</v>
      </c>
    </row>
    <row r="398" spans="1:4" ht="30.75">
      <c r="A398" s="52" t="s">
        <v>587</v>
      </c>
      <c r="B398" s="53" t="s">
        <v>1043</v>
      </c>
      <c r="C398" s="53" t="s">
        <v>1086</v>
      </c>
      <c r="D398" s="87">
        <v>3000</v>
      </c>
    </row>
    <row r="399" spans="1:4" ht="30.75">
      <c r="A399" s="70" t="s">
        <v>748</v>
      </c>
      <c r="B399" s="57" t="s">
        <v>749</v>
      </c>
      <c r="C399" s="57"/>
      <c r="D399" s="183">
        <f>D400+D403+D404</f>
        <v>763</v>
      </c>
    </row>
    <row r="400" spans="1:4" ht="46.5">
      <c r="A400" s="52" t="s">
        <v>922</v>
      </c>
      <c r="B400" s="53" t="s">
        <v>750</v>
      </c>
      <c r="C400" s="57"/>
      <c r="D400" s="87">
        <f>D401</f>
        <v>583</v>
      </c>
    </row>
    <row r="401" spans="1:4" ht="15">
      <c r="A401" s="52" t="s">
        <v>123</v>
      </c>
      <c r="B401" s="53" t="s">
        <v>751</v>
      </c>
      <c r="C401" s="53"/>
      <c r="D401" s="87">
        <f>D402</f>
        <v>583</v>
      </c>
    </row>
    <row r="402" spans="1:4" ht="30.75">
      <c r="A402" s="52" t="s">
        <v>587</v>
      </c>
      <c r="B402" s="53" t="s">
        <v>751</v>
      </c>
      <c r="C402" s="53" t="s">
        <v>1086</v>
      </c>
      <c r="D402" s="87">
        <v>583</v>
      </c>
    </row>
    <row r="403" spans="1:4" ht="30.75">
      <c r="A403" s="52" t="s">
        <v>923</v>
      </c>
      <c r="B403" s="53" t="s">
        <v>752</v>
      </c>
      <c r="C403" s="53"/>
      <c r="D403" s="87">
        <v>0</v>
      </c>
    </row>
    <row r="404" spans="1:4" ht="30.75">
      <c r="A404" s="52" t="s">
        <v>753</v>
      </c>
      <c r="B404" s="53" t="s">
        <v>755</v>
      </c>
      <c r="C404" s="53"/>
      <c r="D404" s="87">
        <f>D405</f>
        <v>180</v>
      </c>
    </row>
    <row r="405" spans="1:4" ht="15">
      <c r="A405" s="52" t="s">
        <v>138</v>
      </c>
      <c r="B405" s="53" t="s">
        <v>754</v>
      </c>
      <c r="C405" s="53"/>
      <c r="D405" s="87">
        <f>D406</f>
        <v>180</v>
      </c>
    </row>
    <row r="406" spans="1:4" ht="30.75">
      <c r="A406" s="52" t="s">
        <v>1094</v>
      </c>
      <c r="B406" s="53" t="s">
        <v>754</v>
      </c>
      <c r="C406" s="53" t="s">
        <v>1095</v>
      </c>
      <c r="D406" s="87">
        <v>180</v>
      </c>
    </row>
    <row r="407" spans="1:4" ht="15">
      <c r="A407" s="70" t="s">
        <v>619</v>
      </c>
      <c r="B407" s="57"/>
      <c r="C407" s="57"/>
      <c r="D407" s="183">
        <f>D12+D113+D127+D148+D158+D164+D185+D236+D270+D361+D384+D385+D399</f>
        <v>1457442.4230000002</v>
      </c>
    </row>
    <row r="408" spans="1:4" ht="15">
      <c r="A408" s="56"/>
      <c r="B408" s="111"/>
      <c r="C408" s="111"/>
      <c r="D408" s="99"/>
    </row>
    <row r="409" spans="4:5" ht="15">
      <c r="D409" s="91"/>
      <c r="E409" s="92"/>
    </row>
    <row r="410" spans="1:4" s="112" customFormat="1" ht="15">
      <c r="A410" s="240" t="s">
        <v>1283</v>
      </c>
      <c r="B410" s="240"/>
      <c r="C410" s="240"/>
      <c r="D410" s="240"/>
    </row>
    <row r="411" spans="4:5" ht="15">
      <c r="D411" s="91"/>
      <c r="E411" s="92"/>
    </row>
    <row r="412" ht="15">
      <c r="D412" s="91"/>
    </row>
    <row r="413" spans="4:5" ht="15">
      <c r="D413" s="91"/>
      <c r="E413" s="92"/>
    </row>
    <row r="414" ht="15">
      <c r="D414" s="91"/>
    </row>
    <row r="415" ht="15">
      <c r="D415" s="91"/>
    </row>
    <row r="416" ht="15">
      <c r="D416" s="91"/>
    </row>
    <row r="417" ht="15">
      <c r="D417" s="91"/>
    </row>
    <row r="418" ht="15">
      <c r="D418" s="91"/>
    </row>
    <row r="419" ht="15">
      <c r="D419" s="91"/>
    </row>
    <row r="420" ht="15">
      <c r="D420" s="91"/>
    </row>
    <row r="421" spans="2:4" ht="15">
      <c r="B421" s="55"/>
      <c r="C421" s="55"/>
      <c r="D421" s="91"/>
    </row>
    <row r="422" spans="2:4" ht="15">
      <c r="B422" s="55"/>
      <c r="C422" s="55"/>
      <c r="D422" s="91"/>
    </row>
    <row r="423" spans="2:4" ht="15">
      <c r="B423" s="55"/>
      <c r="C423" s="55"/>
      <c r="D423" s="91"/>
    </row>
    <row r="424" spans="2:4" ht="15">
      <c r="B424" s="55"/>
      <c r="C424" s="55"/>
      <c r="D424" s="91"/>
    </row>
    <row r="425" spans="2:4" ht="15">
      <c r="B425" s="55"/>
      <c r="C425" s="55"/>
      <c r="D425" s="91"/>
    </row>
    <row r="426" spans="2:4" ht="15">
      <c r="B426" s="55"/>
      <c r="C426" s="55"/>
      <c r="D426" s="91"/>
    </row>
    <row r="427" spans="2:4" ht="15">
      <c r="B427" s="55"/>
      <c r="C427" s="55"/>
      <c r="D427" s="91"/>
    </row>
    <row r="428" spans="2:4" ht="15">
      <c r="B428" s="55"/>
      <c r="C428" s="55"/>
      <c r="D428" s="91"/>
    </row>
    <row r="429" spans="2:4" ht="15">
      <c r="B429" s="55"/>
      <c r="C429" s="55"/>
      <c r="D429" s="91"/>
    </row>
    <row r="430" spans="2:4" ht="15">
      <c r="B430" s="55"/>
      <c r="C430" s="55"/>
      <c r="D430" s="91"/>
    </row>
    <row r="431" spans="2:4" ht="15">
      <c r="B431" s="55"/>
      <c r="C431" s="55"/>
      <c r="D431" s="91"/>
    </row>
    <row r="432" spans="2:4" ht="15">
      <c r="B432" s="55"/>
      <c r="C432" s="55"/>
      <c r="D432" s="91"/>
    </row>
    <row r="433" spans="2:4" ht="15">
      <c r="B433" s="55"/>
      <c r="C433" s="55"/>
      <c r="D433" s="91"/>
    </row>
    <row r="434" spans="2:4" ht="15">
      <c r="B434" s="55"/>
      <c r="C434" s="55"/>
      <c r="D434" s="91"/>
    </row>
    <row r="435" spans="2:4" ht="15">
      <c r="B435" s="55"/>
      <c r="C435" s="55"/>
      <c r="D435" s="91"/>
    </row>
    <row r="436" spans="2:4" ht="15">
      <c r="B436" s="55"/>
      <c r="C436" s="55"/>
      <c r="D436" s="91"/>
    </row>
    <row r="437" spans="2:4" ht="15">
      <c r="B437" s="55"/>
      <c r="C437" s="55"/>
      <c r="D437" s="91"/>
    </row>
    <row r="438" spans="2:4" ht="15">
      <c r="B438" s="55"/>
      <c r="C438" s="55"/>
      <c r="D438" s="91"/>
    </row>
    <row r="439" spans="2:4" ht="15">
      <c r="B439" s="55"/>
      <c r="C439" s="55"/>
      <c r="D439" s="91"/>
    </row>
    <row r="440" spans="2:4" ht="15">
      <c r="B440" s="55"/>
      <c r="C440" s="55"/>
      <c r="D440" s="91"/>
    </row>
    <row r="441" spans="2:4" ht="15">
      <c r="B441" s="55"/>
      <c r="C441" s="55"/>
      <c r="D441" s="91"/>
    </row>
    <row r="442" spans="2:4" ht="15">
      <c r="B442" s="55"/>
      <c r="C442" s="55"/>
      <c r="D442" s="91"/>
    </row>
    <row r="443" spans="2:4" ht="15">
      <c r="B443" s="55"/>
      <c r="C443" s="55"/>
      <c r="D443" s="91"/>
    </row>
    <row r="444" spans="2:4" ht="15">
      <c r="B444" s="55"/>
      <c r="C444" s="55"/>
      <c r="D444" s="91"/>
    </row>
    <row r="445" spans="2:4" ht="15">
      <c r="B445" s="55"/>
      <c r="C445" s="55"/>
      <c r="D445" s="91"/>
    </row>
    <row r="446" spans="2:4" ht="15">
      <c r="B446" s="55"/>
      <c r="C446" s="55"/>
      <c r="D446" s="91"/>
    </row>
    <row r="447" spans="2:4" ht="15">
      <c r="B447" s="55"/>
      <c r="C447" s="55"/>
      <c r="D447" s="91"/>
    </row>
    <row r="448" spans="2:4" ht="15">
      <c r="B448" s="55"/>
      <c r="C448" s="55"/>
      <c r="D448" s="91"/>
    </row>
    <row r="449" spans="2:4" ht="15">
      <c r="B449" s="55"/>
      <c r="C449" s="55"/>
      <c r="D449" s="91"/>
    </row>
    <row r="450" spans="2:4" ht="15">
      <c r="B450" s="55"/>
      <c r="C450" s="55"/>
      <c r="D450" s="91"/>
    </row>
    <row r="451" spans="2:4" ht="15">
      <c r="B451" s="55"/>
      <c r="C451" s="55"/>
      <c r="D451" s="91"/>
    </row>
    <row r="452" spans="2:4" ht="15">
      <c r="B452" s="55"/>
      <c r="C452" s="55"/>
      <c r="D452" s="91"/>
    </row>
    <row r="453" spans="2:4" ht="15">
      <c r="B453" s="55"/>
      <c r="C453" s="55"/>
      <c r="D453" s="91"/>
    </row>
    <row r="454" spans="2:4" ht="15">
      <c r="B454" s="55"/>
      <c r="C454" s="55"/>
      <c r="D454" s="91"/>
    </row>
    <row r="455" spans="2:4" ht="15">
      <c r="B455" s="55"/>
      <c r="C455" s="55"/>
      <c r="D455" s="91"/>
    </row>
    <row r="456" spans="2:4" ht="15">
      <c r="B456" s="55"/>
      <c r="C456" s="55"/>
      <c r="D456" s="91"/>
    </row>
    <row r="457" spans="2:4" ht="15">
      <c r="B457" s="55"/>
      <c r="C457" s="55"/>
      <c r="D457" s="91"/>
    </row>
    <row r="458" spans="2:4" ht="15">
      <c r="B458" s="55"/>
      <c r="C458" s="55"/>
      <c r="D458" s="91"/>
    </row>
    <row r="459" spans="2:4" ht="15">
      <c r="B459" s="55"/>
      <c r="C459" s="55"/>
      <c r="D459" s="91"/>
    </row>
    <row r="460" spans="2:4" ht="15">
      <c r="B460" s="55"/>
      <c r="C460" s="55"/>
      <c r="D460" s="91"/>
    </row>
    <row r="461" spans="2:4" ht="15">
      <c r="B461" s="55"/>
      <c r="C461" s="55"/>
      <c r="D461" s="91"/>
    </row>
    <row r="462" spans="2:4" ht="15">
      <c r="B462" s="55"/>
      <c r="C462" s="55"/>
      <c r="D462" s="91"/>
    </row>
    <row r="463" spans="2:4" ht="15">
      <c r="B463" s="55"/>
      <c r="C463" s="55"/>
      <c r="D463" s="91"/>
    </row>
    <row r="464" spans="2:4" ht="15">
      <c r="B464" s="55"/>
      <c r="C464" s="55"/>
      <c r="D464" s="91"/>
    </row>
    <row r="465" spans="2:4" ht="15">
      <c r="B465" s="55"/>
      <c r="C465" s="55"/>
      <c r="D465" s="91"/>
    </row>
    <row r="466" spans="2:4" ht="15">
      <c r="B466" s="55"/>
      <c r="C466" s="55"/>
      <c r="D466" s="91"/>
    </row>
    <row r="467" spans="2:4" ht="15">
      <c r="B467" s="55"/>
      <c r="C467" s="55"/>
      <c r="D467" s="91"/>
    </row>
    <row r="468" spans="2:4" ht="15">
      <c r="B468" s="55"/>
      <c r="C468" s="55"/>
      <c r="D468" s="91"/>
    </row>
    <row r="469" spans="2:4" ht="15">
      <c r="B469" s="55"/>
      <c r="C469" s="55"/>
      <c r="D469" s="91"/>
    </row>
    <row r="470" spans="2:4" ht="15">
      <c r="B470" s="55"/>
      <c r="C470" s="55"/>
      <c r="D470" s="91"/>
    </row>
    <row r="471" spans="2:4" ht="15">
      <c r="B471" s="55"/>
      <c r="C471" s="55"/>
      <c r="D471" s="91"/>
    </row>
    <row r="472" spans="2:4" ht="15">
      <c r="B472" s="55"/>
      <c r="C472" s="55"/>
      <c r="D472" s="91"/>
    </row>
    <row r="473" spans="2:4" ht="15">
      <c r="B473" s="55"/>
      <c r="C473" s="55"/>
      <c r="D473" s="91"/>
    </row>
    <row r="474" spans="2:4" ht="15">
      <c r="B474" s="55"/>
      <c r="C474" s="55"/>
      <c r="D474" s="91"/>
    </row>
    <row r="475" spans="2:4" ht="15">
      <c r="B475" s="55"/>
      <c r="C475" s="55"/>
      <c r="D475" s="91"/>
    </row>
    <row r="476" spans="2:4" ht="15">
      <c r="B476" s="55"/>
      <c r="C476" s="55"/>
      <c r="D476" s="91"/>
    </row>
    <row r="477" spans="2:4" ht="15">
      <c r="B477" s="55"/>
      <c r="C477" s="55"/>
      <c r="D477" s="91"/>
    </row>
    <row r="478" spans="2:4" ht="15">
      <c r="B478" s="55"/>
      <c r="C478" s="55"/>
      <c r="D478" s="91"/>
    </row>
    <row r="479" spans="2:4" ht="15">
      <c r="B479" s="55"/>
      <c r="C479" s="55"/>
      <c r="D479" s="91"/>
    </row>
    <row r="480" spans="2:4" ht="15">
      <c r="B480" s="55"/>
      <c r="C480" s="55"/>
      <c r="D480" s="91"/>
    </row>
    <row r="481" spans="2:4" ht="15">
      <c r="B481" s="55"/>
      <c r="C481" s="55"/>
      <c r="D481" s="91"/>
    </row>
    <row r="482" spans="2:4" ht="15">
      <c r="B482" s="55"/>
      <c r="C482" s="55"/>
      <c r="D482" s="91"/>
    </row>
    <row r="483" spans="2:4" ht="15">
      <c r="B483" s="55"/>
      <c r="C483" s="55"/>
      <c r="D483" s="91"/>
    </row>
    <row r="484" spans="2:4" ht="15">
      <c r="B484" s="55"/>
      <c r="C484" s="55"/>
      <c r="D484" s="91"/>
    </row>
    <row r="485" spans="2:4" ht="15">
      <c r="B485" s="55"/>
      <c r="C485" s="55"/>
      <c r="D485" s="91"/>
    </row>
    <row r="486" spans="2:4" ht="15">
      <c r="B486" s="55"/>
      <c r="C486" s="55"/>
      <c r="D486" s="91"/>
    </row>
    <row r="487" spans="2:4" ht="15">
      <c r="B487" s="55"/>
      <c r="C487" s="55"/>
      <c r="D487" s="91"/>
    </row>
    <row r="488" spans="2:4" ht="15">
      <c r="B488" s="55"/>
      <c r="C488" s="55"/>
      <c r="D488" s="91"/>
    </row>
    <row r="489" spans="2:4" ht="15">
      <c r="B489" s="55"/>
      <c r="C489" s="55"/>
      <c r="D489" s="91"/>
    </row>
    <row r="490" spans="2:4" ht="15">
      <c r="B490" s="55"/>
      <c r="C490" s="55"/>
      <c r="D490" s="91"/>
    </row>
    <row r="491" spans="2:4" ht="15">
      <c r="B491" s="55"/>
      <c r="C491" s="55"/>
      <c r="D491" s="91"/>
    </row>
    <row r="492" spans="2:4" ht="15">
      <c r="B492" s="55"/>
      <c r="C492" s="55"/>
      <c r="D492" s="91"/>
    </row>
    <row r="493" spans="2:4" ht="15">
      <c r="B493" s="55"/>
      <c r="C493" s="55"/>
      <c r="D493" s="91"/>
    </row>
    <row r="494" spans="2:4" ht="15">
      <c r="B494" s="55"/>
      <c r="C494" s="55"/>
      <c r="D494" s="91"/>
    </row>
    <row r="495" spans="2:4" ht="15">
      <c r="B495" s="55"/>
      <c r="C495" s="55"/>
      <c r="D495" s="91"/>
    </row>
    <row r="496" spans="2:4" ht="15">
      <c r="B496" s="55"/>
      <c r="C496" s="55"/>
      <c r="D496" s="91"/>
    </row>
    <row r="497" spans="2:4" ht="15">
      <c r="B497" s="55"/>
      <c r="C497" s="55"/>
      <c r="D497" s="91"/>
    </row>
    <row r="498" spans="2:4" ht="15">
      <c r="B498" s="55"/>
      <c r="C498" s="55"/>
      <c r="D498" s="91"/>
    </row>
    <row r="499" spans="2:4" ht="15">
      <c r="B499" s="55"/>
      <c r="C499" s="55"/>
      <c r="D499" s="91"/>
    </row>
    <row r="500" spans="2:4" ht="15">
      <c r="B500" s="55"/>
      <c r="C500" s="55"/>
      <c r="D500" s="91"/>
    </row>
    <row r="501" spans="2:4" ht="15">
      <c r="B501" s="55"/>
      <c r="C501" s="55"/>
      <c r="D501" s="91"/>
    </row>
    <row r="502" spans="2:4" ht="15">
      <c r="B502" s="55"/>
      <c r="C502" s="55"/>
      <c r="D502" s="91"/>
    </row>
    <row r="503" spans="2:4" ht="15">
      <c r="B503" s="55"/>
      <c r="C503" s="55"/>
      <c r="D503" s="91"/>
    </row>
    <row r="504" spans="2:4" ht="15">
      <c r="B504" s="55"/>
      <c r="C504" s="55"/>
      <c r="D504" s="91"/>
    </row>
    <row r="505" spans="2:4" ht="15">
      <c r="B505" s="55"/>
      <c r="C505" s="55"/>
      <c r="D505" s="91"/>
    </row>
    <row r="506" spans="2:4" ht="15">
      <c r="B506" s="55"/>
      <c r="C506" s="55"/>
      <c r="D506" s="91"/>
    </row>
    <row r="507" spans="2:4" ht="15">
      <c r="B507" s="55"/>
      <c r="C507" s="55"/>
      <c r="D507" s="91"/>
    </row>
    <row r="508" spans="2:4" ht="15">
      <c r="B508" s="55"/>
      <c r="C508" s="55"/>
      <c r="D508" s="91"/>
    </row>
    <row r="509" spans="2:4" ht="15">
      <c r="B509" s="55"/>
      <c r="C509" s="55"/>
      <c r="D509" s="91"/>
    </row>
    <row r="510" spans="2:4" ht="15">
      <c r="B510" s="55"/>
      <c r="C510" s="55"/>
      <c r="D510" s="91"/>
    </row>
    <row r="511" spans="2:4" ht="15">
      <c r="B511" s="55"/>
      <c r="C511" s="55"/>
      <c r="D511" s="91"/>
    </row>
    <row r="512" spans="2:4" ht="15">
      <c r="B512" s="55"/>
      <c r="C512" s="55"/>
      <c r="D512" s="91"/>
    </row>
    <row r="513" spans="2:4" ht="15">
      <c r="B513" s="55"/>
      <c r="C513" s="55"/>
      <c r="D513" s="91"/>
    </row>
    <row r="514" spans="2:4" ht="15">
      <c r="B514" s="55"/>
      <c r="C514" s="55"/>
      <c r="D514" s="91"/>
    </row>
    <row r="515" spans="2:4" ht="15">
      <c r="B515" s="55"/>
      <c r="C515" s="55"/>
      <c r="D515" s="91"/>
    </row>
    <row r="516" spans="2:4" ht="15">
      <c r="B516" s="55"/>
      <c r="C516" s="55"/>
      <c r="D516" s="91"/>
    </row>
    <row r="517" spans="2:4" ht="15">
      <c r="B517" s="55"/>
      <c r="C517" s="55"/>
      <c r="D517" s="91"/>
    </row>
    <row r="518" spans="2:4" ht="15">
      <c r="B518" s="55"/>
      <c r="C518" s="55"/>
      <c r="D518" s="91"/>
    </row>
    <row r="519" spans="2:4" ht="15">
      <c r="B519" s="55"/>
      <c r="C519" s="55"/>
      <c r="D519" s="91"/>
    </row>
    <row r="520" spans="2:4" ht="15">
      <c r="B520" s="55"/>
      <c r="C520" s="55"/>
      <c r="D520" s="91"/>
    </row>
    <row r="521" spans="2:4" ht="15">
      <c r="B521" s="55"/>
      <c r="C521" s="55"/>
      <c r="D521" s="91"/>
    </row>
    <row r="522" spans="2:4" ht="15">
      <c r="B522" s="55"/>
      <c r="C522" s="55"/>
      <c r="D522" s="91"/>
    </row>
    <row r="523" spans="2:4" ht="15">
      <c r="B523" s="55"/>
      <c r="C523" s="55"/>
      <c r="D523" s="91"/>
    </row>
    <row r="524" spans="2:4" ht="15">
      <c r="B524" s="55"/>
      <c r="C524" s="55"/>
      <c r="D524" s="91"/>
    </row>
    <row r="525" spans="2:4" ht="15">
      <c r="B525" s="55"/>
      <c r="C525" s="55"/>
      <c r="D525" s="91"/>
    </row>
    <row r="526" spans="2:4" ht="15">
      <c r="B526" s="55"/>
      <c r="C526" s="55"/>
      <c r="D526" s="91"/>
    </row>
    <row r="527" spans="2:4" ht="15">
      <c r="B527" s="55"/>
      <c r="C527" s="55"/>
      <c r="D527" s="91"/>
    </row>
    <row r="528" spans="2:4" ht="15">
      <c r="B528" s="55"/>
      <c r="C528" s="55"/>
      <c r="D528" s="91"/>
    </row>
    <row r="529" spans="2:4" ht="15">
      <c r="B529" s="55"/>
      <c r="C529" s="55"/>
      <c r="D529" s="91"/>
    </row>
    <row r="530" spans="2:4" ht="15">
      <c r="B530" s="55"/>
      <c r="C530" s="55"/>
      <c r="D530" s="91"/>
    </row>
    <row r="531" spans="2:4" ht="15">
      <c r="B531" s="55"/>
      <c r="C531" s="55"/>
      <c r="D531" s="91"/>
    </row>
    <row r="532" spans="2:4" ht="15">
      <c r="B532" s="55"/>
      <c r="C532" s="55"/>
      <c r="D532" s="91"/>
    </row>
    <row r="533" spans="2:4" ht="15">
      <c r="B533" s="55"/>
      <c r="C533" s="55"/>
      <c r="D533" s="91"/>
    </row>
    <row r="534" spans="2:4" ht="15">
      <c r="B534" s="55"/>
      <c r="C534" s="55"/>
      <c r="D534" s="91"/>
    </row>
    <row r="535" spans="2:4" ht="15">
      <c r="B535" s="55"/>
      <c r="C535" s="55"/>
      <c r="D535" s="91"/>
    </row>
    <row r="536" spans="2:4" ht="15">
      <c r="B536" s="55"/>
      <c r="C536" s="55"/>
      <c r="D536" s="91"/>
    </row>
    <row r="537" spans="2:4" ht="15">
      <c r="B537" s="55"/>
      <c r="C537" s="55"/>
      <c r="D537" s="91"/>
    </row>
    <row r="538" spans="2:4" ht="15">
      <c r="B538" s="55"/>
      <c r="C538" s="55"/>
      <c r="D538" s="91"/>
    </row>
    <row r="539" spans="2:4" ht="15">
      <c r="B539" s="55"/>
      <c r="C539" s="55"/>
      <c r="D539" s="91"/>
    </row>
    <row r="540" spans="2:4" ht="15">
      <c r="B540" s="55"/>
      <c r="C540" s="55"/>
      <c r="D540" s="91"/>
    </row>
    <row r="541" spans="2:4" ht="15">
      <c r="B541" s="55"/>
      <c r="C541" s="55"/>
      <c r="D541" s="91"/>
    </row>
    <row r="542" spans="2:4" ht="15">
      <c r="B542" s="55"/>
      <c r="C542" s="55"/>
      <c r="D542" s="91"/>
    </row>
    <row r="543" spans="2:4" ht="15">
      <c r="B543" s="55"/>
      <c r="C543" s="55"/>
      <c r="D543" s="91"/>
    </row>
    <row r="544" spans="2:4" ht="15">
      <c r="B544" s="55"/>
      <c r="C544" s="55"/>
      <c r="D544" s="91"/>
    </row>
    <row r="545" spans="2:4" ht="15">
      <c r="B545" s="55"/>
      <c r="C545" s="55"/>
      <c r="D545" s="91"/>
    </row>
    <row r="546" spans="2:4" ht="15">
      <c r="B546" s="55"/>
      <c r="C546" s="55"/>
      <c r="D546" s="91"/>
    </row>
    <row r="547" spans="2:4" ht="15">
      <c r="B547" s="55"/>
      <c r="C547" s="55"/>
      <c r="D547" s="91"/>
    </row>
    <row r="548" spans="2:4" ht="15">
      <c r="B548" s="55"/>
      <c r="C548" s="55"/>
      <c r="D548" s="91"/>
    </row>
    <row r="549" spans="2:4" ht="15">
      <c r="B549" s="55"/>
      <c r="C549" s="55"/>
      <c r="D549" s="91"/>
    </row>
    <row r="550" spans="2:4" ht="15">
      <c r="B550" s="55"/>
      <c r="C550" s="55"/>
      <c r="D550" s="91"/>
    </row>
    <row r="551" spans="2:4" ht="15">
      <c r="B551" s="55"/>
      <c r="C551" s="55"/>
      <c r="D551" s="91"/>
    </row>
    <row r="552" spans="2:4" ht="15">
      <c r="B552" s="55"/>
      <c r="C552" s="55"/>
      <c r="D552" s="91"/>
    </row>
    <row r="553" spans="2:4" ht="15">
      <c r="B553" s="55"/>
      <c r="C553" s="55"/>
      <c r="D553" s="91"/>
    </row>
    <row r="554" spans="2:4" ht="15">
      <c r="B554" s="55"/>
      <c r="C554" s="55"/>
      <c r="D554" s="91"/>
    </row>
    <row r="555" spans="2:4" ht="15">
      <c r="B555" s="55"/>
      <c r="C555" s="55"/>
      <c r="D555" s="91"/>
    </row>
    <row r="556" spans="2:4" ht="15">
      <c r="B556" s="55"/>
      <c r="C556" s="55"/>
      <c r="D556" s="91"/>
    </row>
    <row r="557" spans="2:4" ht="15">
      <c r="B557" s="55"/>
      <c r="C557" s="55"/>
      <c r="D557" s="91"/>
    </row>
    <row r="558" spans="2:4" ht="15">
      <c r="B558" s="55"/>
      <c r="C558" s="55"/>
      <c r="D558" s="91"/>
    </row>
    <row r="559" spans="2:4" ht="15">
      <c r="B559" s="55"/>
      <c r="C559" s="55"/>
      <c r="D559" s="91"/>
    </row>
    <row r="560" spans="2:4" ht="15">
      <c r="B560" s="55"/>
      <c r="C560" s="55"/>
      <c r="D560" s="91"/>
    </row>
    <row r="561" spans="2:4" ht="15">
      <c r="B561" s="55"/>
      <c r="C561" s="55"/>
      <c r="D561" s="91"/>
    </row>
    <row r="562" spans="2:4" ht="15">
      <c r="B562" s="55"/>
      <c r="C562" s="55"/>
      <c r="D562" s="91"/>
    </row>
    <row r="563" spans="2:4" ht="15">
      <c r="B563" s="55"/>
      <c r="C563" s="55"/>
      <c r="D563" s="91"/>
    </row>
    <row r="564" spans="2:4" ht="15">
      <c r="B564" s="55"/>
      <c r="C564" s="55"/>
      <c r="D564" s="91"/>
    </row>
    <row r="565" spans="2:4" ht="15">
      <c r="B565" s="55"/>
      <c r="C565" s="55"/>
      <c r="D565" s="91"/>
    </row>
    <row r="566" spans="2:4" ht="15">
      <c r="B566" s="55"/>
      <c r="C566" s="55"/>
      <c r="D566" s="91"/>
    </row>
    <row r="567" spans="2:4" ht="15">
      <c r="B567" s="55"/>
      <c r="C567" s="55"/>
      <c r="D567" s="91"/>
    </row>
    <row r="568" spans="2:4" ht="15">
      <c r="B568" s="55"/>
      <c r="C568" s="55"/>
      <c r="D568" s="91"/>
    </row>
    <row r="569" spans="2:4" ht="15">
      <c r="B569" s="55"/>
      <c r="C569" s="55"/>
      <c r="D569" s="91"/>
    </row>
    <row r="570" spans="2:4" ht="15">
      <c r="B570" s="55"/>
      <c r="C570" s="55"/>
      <c r="D570" s="91"/>
    </row>
    <row r="571" spans="2:4" ht="15">
      <c r="B571" s="55"/>
      <c r="C571" s="55"/>
      <c r="D571" s="91"/>
    </row>
    <row r="572" spans="2:4" ht="15">
      <c r="B572" s="55"/>
      <c r="C572" s="55"/>
      <c r="D572" s="91"/>
    </row>
    <row r="573" spans="2:4" ht="15">
      <c r="B573" s="55"/>
      <c r="C573" s="55"/>
      <c r="D573" s="91"/>
    </row>
    <row r="574" spans="2:4" ht="15">
      <c r="B574" s="55"/>
      <c r="C574" s="55"/>
      <c r="D574" s="91"/>
    </row>
    <row r="575" spans="2:4" ht="15">
      <c r="B575" s="55"/>
      <c r="C575" s="55"/>
      <c r="D575" s="91"/>
    </row>
    <row r="576" spans="2:4" ht="15">
      <c r="B576" s="55"/>
      <c r="C576" s="55"/>
      <c r="D576" s="91"/>
    </row>
    <row r="577" spans="2:4" ht="15">
      <c r="B577" s="55"/>
      <c r="C577" s="55"/>
      <c r="D577" s="91"/>
    </row>
    <row r="578" spans="2:4" ht="15">
      <c r="B578" s="55"/>
      <c r="C578" s="55"/>
      <c r="D578" s="91"/>
    </row>
    <row r="579" spans="2:4" ht="15">
      <c r="B579" s="55"/>
      <c r="C579" s="55"/>
      <c r="D579" s="91"/>
    </row>
    <row r="580" spans="2:4" ht="15">
      <c r="B580" s="55"/>
      <c r="C580" s="55"/>
      <c r="D580" s="91"/>
    </row>
    <row r="581" spans="2:4" ht="15">
      <c r="B581" s="55"/>
      <c r="C581" s="55"/>
      <c r="D581" s="91"/>
    </row>
    <row r="582" spans="2:4" ht="15">
      <c r="B582" s="55"/>
      <c r="C582" s="55"/>
      <c r="D582" s="91"/>
    </row>
    <row r="583" spans="2:4" ht="15">
      <c r="B583" s="55"/>
      <c r="C583" s="55"/>
      <c r="D583" s="91"/>
    </row>
    <row r="584" spans="2:4" ht="15">
      <c r="B584" s="55"/>
      <c r="C584" s="55"/>
      <c r="D584" s="91"/>
    </row>
    <row r="585" spans="2:4" ht="15">
      <c r="B585" s="55"/>
      <c r="C585" s="55"/>
      <c r="D585" s="91"/>
    </row>
    <row r="586" spans="2:4" ht="15">
      <c r="B586" s="55"/>
      <c r="C586" s="55"/>
      <c r="D586" s="91"/>
    </row>
    <row r="587" spans="2:4" ht="15">
      <c r="B587" s="55"/>
      <c r="C587" s="55"/>
      <c r="D587" s="91"/>
    </row>
    <row r="588" spans="2:4" ht="15">
      <c r="B588" s="55"/>
      <c r="C588" s="55"/>
      <c r="D588" s="91"/>
    </row>
    <row r="589" spans="2:4" ht="15">
      <c r="B589" s="55"/>
      <c r="C589" s="55"/>
      <c r="D589" s="91"/>
    </row>
    <row r="590" spans="2:4" ht="15">
      <c r="B590" s="55"/>
      <c r="C590" s="55"/>
      <c r="D590" s="91"/>
    </row>
    <row r="591" spans="2:4" ht="15">
      <c r="B591" s="55"/>
      <c r="C591" s="55"/>
      <c r="D591" s="91"/>
    </row>
    <row r="592" spans="2:4" ht="15">
      <c r="B592" s="55"/>
      <c r="C592" s="55"/>
      <c r="D592" s="91"/>
    </row>
    <row r="593" spans="2:4" ht="15">
      <c r="B593" s="55"/>
      <c r="C593" s="55"/>
      <c r="D593" s="91"/>
    </row>
    <row r="594" spans="2:4" ht="15">
      <c r="B594" s="55"/>
      <c r="C594" s="55"/>
      <c r="D594" s="91"/>
    </row>
    <row r="595" spans="2:4" ht="15">
      <c r="B595" s="55"/>
      <c r="C595" s="55"/>
      <c r="D595" s="91"/>
    </row>
  </sheetData>
  <sheetProtection/>
  <mergeCells count="9">
    <mergeCell ref="A5:D5"/>
    <mergeCell ref="A410:D410"/>
    <mergeCell ref="C9:D9"/>
    <mergeCell ref="A8:D8"/>
    <mergeCell ref="B6:D6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273">
      <selection activeCell="A288" sqref="A288"/>
    </sheetView>
  </sheetViews>
  <sheetFormatPr defaultColWidth="9.125" defaultRowHeight="12.75"/>
  <cols>
    <col min="1" max="1" width="69.50390625" style="105" customWidth="1"/>
    <col min="2" max="2" width="15.625" style="106" customWidth="1"/>
    <col min="3" max="3" width="5.00390625" style="106" customWidth="1"/>
    <col min="4" max="5" width="13.625" style="106" customWidth="1"/>
    <col min="6" max="6" width="13.50390625" style="106" hidden="1" customWidth="1"/>
    <col min="7" max="16384" width="9.125" style="106" customWidth="1"/>
  </cols>
  <sheetData>
    <row r="1" spans="1:6" s="94" customFormat="1" ht="15">
      <c r="A1" s="288" t="s">
        <v>775</v>
      </c>
      <c r="B1" s="288"/>
      <c r="C1" s="288"/>
      <c r="D1" s="288"/>
      <c r="E1" s="288"/>
      <c r="F1" s="288"/>
    </row>
    <row r="2" spans="1:6" s="94" customFormat="1" ht="15">
      <c r="A2" s="288" t="s">
        <v>774</v>
      </c>
      <c r="B2" s="288"/>
      <c r="C2" s="288"/>
      <c r="D2" s="288"/>
      <c r="E2" s="288"/>
      <c r="F2" s="288"/>
    </row>
    <row r="3" spans="1:6" s="94" customFormat="1" ht="15">
      <c r="A3" s="288" t="s">
        <v>776</v>
      </c>
      <c r="B3" s="288"/>
      <c r="C3" s="288"/>
      <c r="D3" s="288"/>
      <c r="E3" s="288"/>
      <c r="F3" s="288"/>
    </row>
    <row r="4" spans="1:6" s="94" customFormat="1" ht="15">
      <c r="A4" s="288" t="s">
        <v>777</v>
      </c>
      <c r="B4" s="288"/>
      <c r="C4" s="288"/>
      <c r="D4" s="288"/>
      <c r="E4" s="288"/>
      <c r="F4" s="288"/>
    </row>
    <row r="5" spans="1:6" s="94" customFormat="1" ht="15">
      <c r="A5" s="288" t="s">
        <v>459</v>
      </c>
      <c r="B5" s="288"/>
      <c r="C5" s="288"/>
      <c r="D5" s="288"/>
      <c r="E5" s="288"/>
      <c r="F5" s="288"/>
    </row>
    <row r="6" spans="1:5" s="94" customFormat="1" ht="15">
      <c r="A6" s="95"/>
      <c r="B6" s="290" t="s">
        <v>1246</v>
      </c>
      <c r="C6" s="291"/>
      <c r="D6" s="291"/>
      <c r="E6" s="291"/>
    </row>
    <row r="7" spans="1:5" s="94" customFormat="1" ht="15">
      <c r="A7" s="95"/>
      <c r="B7" s="224"/>
      <c r="C7" s="231"/>
      <c r="D7" s="231"/>
      <c r="E7" s="231"/>
    </row>
    <row r="8" spans="1:6" s="94" customFormat="1" ht="74.25" customHeight="1">
      <c r="A8" s="243" t="s">
        <v>1146</v>
      </c>
      <c r="B8" s="243"/>
      <c r="C8" s="243"/>
      <c r="D8" s="243"/>
      <c r="E8" s="243"/>
      <c r="F8" s="289"/>
    </row>
    <row r="9" spans="1:6" s="94" customFormat="1" ht="15">
      <c r="A9" s="280" t="s">
        <v>769</v>
      </c>
      <c r="B9" s="280"/>
      <c r="C9" s="280"/>
      <c r="D9" s="280"/>
      <c r="E9" s="280"/>
      <c r="F9" s="280"/>
    </row>
    <row r="10" spans="1:5" s="45" customFormat="1" ht="15">
      <c r="A10" s="43" t="s">
        <v>29</v>
      </c>
      <c r="B10" s="43" t="s">
        <v>223</v>
      </c>
      <c r="C10" s="43" t="s">
        <v>224</v>
      </c>
      <c r="D10" s="44">
        <v>2017</v>
      </c>
      <c r="E10" s="44">
        <v>2018</v>
      </c>
    </row>
    <row r="11" spans="1:5" s="45" customFormat="1" ht="15">
      <c r="A11" s="43">
        <v>1</v>
      </c>
      <c r="B11" s="43">
        <v>2</v>
      </c>
      <c r="C11" s="43">
        <v>3</v>
      </c>
      <c r="D11" s="44">
        <v>4</v>
      </c>
      <c r="E11" s="44">
        <v>5</v>
      </c>
    </row>
    <row r="12" spans="1:6" s="56" customFormat="1" ht="46.5">
      <c r="A12" s="70" t="s">
        <v>84</v>
      </c>
      <c r="B12" s="57" t="s">
        <v>626</v>
      </c>
      <c r="C12" s="57"/>
      <c r="D12" s="183">
        <f>D13+D24+D35+D58+D71+D38+D45+D49+D53</f>
        <v>937613.7000000001</v>
      </c>
      <c r="E12" s="183">
        <f>E13+E24+E35+E58+E71+E38+E45+E49+E53</f>
        <v>938021.7000000001</v>
      </c>
      <c r="F12" s="55"/>
    </row>
    <row r="13" spans="1:6" s="56" customFormat="1" ht="30.75">
      <c r="A13" s="52" t="s">
        <v>627</v>
      </c>
      <c r="B13" s="53" t="s">
        <v>628</v>
      </c>
      <c r="C13" s="53"/>
      <c r="D13" s="87">
        <f>D14+D16+D18+D20+D22</f>
        <v>293143.30000000005</v>
      </c>
      <c r="E13" s="87">
        <f>E14+E16+E18+E20+E22</f>
        <v>293181.30000000005</v>
      </c>
      <c r="F13" s="55"/>
    </row>
    <row r="14" spans="1:5" s="55" customFormat="1" ht="202.5">
      <c r="A14" s="52" t="s">
        <v>796</v>
      </c>
      <c r="B14" s="53" t="s">
        <v>629</v>
      </c>
      <c r="C14" s="53"/>
      <c r="D14" s="87">
        <f>D15</f>
        <v>157211.2</v>
      </c>
      <c r="E14" s="87">
        <f>E15</f>
        <v>157211.2</v>
      </c>
    </row>
    <row r="15" spans="1:6" s="55" customFormat="1" ht="30.75">
      <c r="A15" s="52" t="s">
        <v>1094</v>
      </c>
      <c r="B15" s="53" t="s">
        <v>629</v>
      </c>
      <c r="C15" s="53" t="s">
        <v>1095</v>
      </c>
      <c r="D15" s="87">
        <v>157211.2</v>
      </c>
      <c r="E15" s="87">
        <v>157211.2</v>
      </c>
      <c r="F15" s="55" t="s">
        <v>789</v>
      </c>
    </row>
    <row r="16" spans="1:5" s="55" customFormat="1" ht="202.5">
      <c r="A16" s="52" t="s">
        <v>835</v>
      </c>
      <c r="B16" s="53" t="s">
        <v>630</v>
      </c>
      <c r="C16" s="53"/>
      <c r="D16" s="87">
        <f>D17</f>
        <v>1800.1</v>
      </c>
      <c r="E16" s="87">
        <f>E17</f>
        <v>1800.1</v>
      </c>
    </row>
    <row r="17" spans="1:6" s="55" customFormat="1" ht="30.75">
      <c r="A17" s="52" t="s">
        <v>1094</v>
      </c>
      <c r="B17" s="53" t="s">
        <v>630</v>
      </c>
      <c r="C17" s="53" t="s">
        <v>1095</v>
      </c>
      <c r="D17" s="87">
        <v>1800.1</v>
      </c>
      <c r="E17" s="87">
        <v>1800.1</v>
      </c>
      <c r="F17" s="55" t="s">
        <v>789</v>
      </c>
    </row>
    <row r="18" spans="1:5" s="55" customFormat="1" ht="234">
      <c r="A18" s="52" t="s">
        <v>530</v>
      </c>
      <c r="B18" s="53" t="s">
        <v>631</v>
      </c>
      <c r="C18" s="53"/>
      <c r="D18" s="87">
        <f>D19</f>
        <v>45434</v>
      </c>
      <c r="E18" s="87">
        <f>E19</f>
        <v>45434</v>
      </c>
    </row>
    <row r="19" spans="1:6" s="55" customFormat="1" ht="30.75">
      <c r="A19" s="52" t="s">
        <v>1094</v>
      </c>
      <c r="B19" s="53" t="s">
        <v>631</v>
      </c>
      <c r="C19" s="53" t="s">
        <v>1095</v>
      </c>
      <c r="D19" s="87">
        <v>45434</v>
      </c>
      <c r="E19" s="87">
        <v>45434</v>
      </c>
      <c r="F19" s="55" t="s">
        <v>789</v>
      </c>
    </row>
    <row r="20" spans="1:5" s="55" customFormat="1" ht="15">
      <c r="A20" s="52" t="s">
        <v>32</v>
      </c>
      <c r="B20" s="53" t="s">
        <v>632</v>
      </c>
      <c r="C20" s="53"/>
      <c r="D20" s="87">
        <f>D21</f>
        <v>88698</v>
      </c>
      <c r="E20" s="87">
        <f>E21</f>
        <v>88736</v>
      </c>
    </row>
    <row r="21" spans="1:6" s="55" customFormat="1" ht="30.75">
      <c r="A21" s="52" t="s">
        <v>1094</v>
      </c>
      <c r="B21" s="53" t="s">
        <v>632</v>
      </c>
      <c r="C21" s="53" t="s">
        <v>1095</v>
      </c>
      <c r="D21" s="87">
        <f>88698</f>
        <v>88698</v>
      </c>
      <c r="E21" s="87">
        <f>88736</f>
        <v>88736</v>
      </c>
      <c r="F21" s="55" t="s">
        <v>579</v>
      </c>
    </row>
    <row r="22" spans="1:5" s="55" customFormat="1" ht="46.5">
      <c r="A22" s="52" t="s">
        <v>834</v>
      </c>
      <c r="B22" s="53" t="s">
        <v>633</v>
      </c>
      <c r="C22" s="53"/>
      <c r="D22" s="87">
        <f>D23</f>
        <v>0</v>
      </c>
      <c r="E22" s="87">
        <f>E23</f>
        <v>0</v>
      </c>
    </row>
    <row r="23" spans="1:6" s="55" customFormat="1" ht="30.75">
      <c r="A23" s="52" t="s">
        <v>1094</v>
      </c>
      <c r="B23" s="53" t="s">
        <v>633</v>
      </c>
      <c r="C23" s="53" t="s">
        <v>1095</v>
      </c>
      <c r="D23" s="87">
        <v>0</v>
      </c>
      <c r="E23" s="87">
        <v>0</v>
      </c>
      <c r="F23" s="55" t="s">
        <v>789</v>
      </c>
    </row>
    <row r="24" spans="1:6" s="56" customFormat="1" ht="30.75">
      <c r="A24" s="52" t="s">
        <v>634</v>
      </c>
      <c r="B24" s="53" t="s">
        <v>635</v>
      </c>
      <c r="C24" s="53"/>
      <c r="D24" s="87">
        <f>D25+D27+D29+D31+D33</f>
        <v>465322.3</v>
      </c>
      <c r="E24" s="87">
        <f>E25+E27+E29+E31+E33</f>
        <v>465566.3</v>
      </c>
      <c r="F24" s="55"/>
    </row>
    <row r="25" spans="1:5" s="55" customFormat="1" ht="171">
      <c r="A25" s="52" t="s">
        <v>836</v>
      </c>
      <c r="B25" s="53" t="s">
        <v>636</v>
      </c>
      <c r="C25" s="53"/>
      <c r="D25" s="87">
        <f>D26</f>
        <v>313115.5</v>
      </c>
      <c r="E25" s="87">
        <f>E26</f>
        <v>313115.5</v>
      </c>
    </row>
    <row r="26" spans="1:6" s="55" customFormat="1" ht="30.75">
      <c r="A26" s="52" t="s">
        <v>1094</v>
      </c>
      <c r="B26" s="53" t="s">
        <v>636</v>
      </c>
      <c r="C26" s="53" t="s">
        <v>1095</v>
      </c>
      <c r="D26" s="87">
        <v>313115.5</v>
      </c>
      <c r="E26" s="87">
        <v>313115.5</v>
      </c>
      <c r="F26" s="55" t="s">
        <v>789</v>
      </c>
    </row>
    <row r="27" spans="1:5" s="55" customFormat="1" ht="171">
      <c r="A27" s="52" t="s">
        <v>1129</v>
      </c>
      <c r="B27" s="53" t="s">
        <v>637</v>
      </c>
      <c r="C27" s="53"/>
      <c r="D27" s="87">
        <f>D28</f>
        <v>5394.6</v>
      </c>
      <c r="E27" s="87">
        <f>E28</f>
        <v>5394.6</v>
      </c>
    </row>
    <row r="28" spans="1:6" s="55" customFormat="1" ht="30.75">
      <c r="A28" s="52" t="s">
        <v>1094</v>
      </c>
      <c r="B28" s="53" t="s">
        <v>637</v>
      </c>
      <c r="C28" s="53" t="s">
        <v>1095</v>
      </c>
      <c r="D28" s="87">
        <v>5394.6</v>
      </c>
      <c r="E28" s="87">
        <v>5394.6</v>
      </c>
      <c r="F28" s="55" t="s">
        <v>789</v>
      </c>
    </row>
    <row r="29" spans="1:5" s="55" customFormat="1" ht="140.25">
      <c r="A29" s="52" t="s">
        <v>608</v>
      </c>
      <c r="B29" s="53" t="s">
        <v>638</v>
      </c>
      <c r="C29" s="53"/>
      <c r="D29" s="87">
        <f>D30</f>
        <v>33190.2</v>
      </c>
      <c r="E29" s="87">
        <f>E30</f>
        <v>33190.2</v>
      </c>
    </row>
    <row r="30" spans="1:6" s="55" customFormat="1" ht="30.75">
      <c r="A30" s="52" t="s">
        <v>1094</v>
      </c>
      <c r="B30" s="53" t="s">
        <v>638</v>
      </c>
      <c r="C30" s="53" t="s">
        <v>1095</v>
      </c>
      <c r="D30" s="87">
        <v>33190.2</v>
      </c>
      <c r="E30" s="87">
        <v>33190.2</v>
      </c>
      <c r="F30" s="55" t="s">
        <v>789</v>
      </c>
    </row>
    <row r="31" spans="1:5" s="55" customFormat="1" ht="30.75">
      <c r="A31" s="52" t="s">
        <v>1097</v>
      </c>
      <c r="B31" s="53" t="s">
        <v>639</v>
      </c>
      <c r="C31" s="53"/>
      <c r="D31" s="87">
        <f>D32</f>
        <v>113622</v>
      </c>
      <c r="E31" s="87">
        <f>E32</f>
        <v>113866</v>
      </c>
    </row>
    <row r="32" spans="1:6" s="55" customFormat="1" ht="30.75">
      <c r="A32" s="52" t="s">
        <v>1094</v>
      </c>
      <c r="B32" s="53" t="s">
        <v>639</v>
      </c>
      <c r="C32" s="53" t="s">
        <v>1095</v>
      </c>
      <c r="D32" s="87">
        <f>113622</f>
        <v>113622</v>
      </c>
      <c r="E32" s="87">
        <f>113866</f>
        <v>113866</v>
      </c>
      <c r="F32" s="55" t="s">
        <v>579</v>
      </c>
    </row>
    <row r="33" spans="1:5" s="55" customFormat="1" ht="46.5" hidden="1">
      <c r="A33" s="52" t="s">
        <v>834</v>
      </c>
      <c r="B33" s="53" t="s">
        <v>640</v>
      </c>
      <c r="C33" s="53"/>
      <c r="D33" s="87">
        <f>D34</f>
        <v>0</v>
      </c>
      <c r="E33" s="87">
        <f>E34</f>
        <v>0</v>
      </c>
    </row>
    <row r="34" spans="1:6" s="55" customFormat="1" ht="30.75" hidden="1">
      <c r="A34" s="52" t="s">
        <v>1094</v>
      </c>
      <c r="B34" s="53" t="s">
        <v>640</v>
      </c>
      <c r="C34" s="53" t="s">
        <v>1095</v>
      </c>
      <c r="D34" s="87">
        <v>0</v>
      </c>
      <c r="E34" s="87">
        <v>0</v>
      </c>
      <c r="F34" s="55" t="s">
        <v>789</v>
      </c>
    </row>
    <row r="35" spans="1:6" s="56" customFormat="1" ht="30.75">
      <c r="A35" s="52" t="s">
        <v>641</v>
      </c>
      <c r="B35" s="53" t="s">
        <v>642</v>
      </c>
      <c r="C35" s="53"/>
      <c r="D35" s="87">
        <f>D36</f>
        <v>55891</v>
      </c>
      <c r="E35" s="87">
        <f>E36</f>
        <v>55901</v>
      </c>
      <c r="F35" s="55"/>
    </row>
    <row r="36" spans="1:5" s="55" customFormat="1" ht="15">
      <c r="A36" s="52" t="s">
        <v>30</v>
      </c>
      <c r="B36" s="53" t="s">
        <v>643</v>
      </c>
      <c r="C36" s="53"/>
      <c r="D36" s="87">
        <f>D37</f>
        <v>55891</v>
      </c>
      <c r="E36" s="87">
        <f>E37</f>
        <v>55901</v>
      </c>
    </row>
    <row r="37" spans="1:6" s="55" customFormat="1" ht="30.75">
      <c r="A37" s="52" t="s">
        <v>1094</v>
      </c>
      <c r="B37" s="53" t="s">
        <v>643</v>
      </c>
      <c r="C37" s="53" t="s">
        <v>1095</v>
      </c>
      <c r="D37" s="87">
        <v>55891</v>
      </c>
      <c r="E37" s="87">
        <v>55901</v>
      </c>
      <c r="F37" s="55" t="s">
        <v>579</v>
      </c>
    </row>
    <row r="38" spans="1:5" s="55" customFormat="1" ht="30.75">
      <c r="A38" s="52" t="s">
        <v>648</v>
      </c>
      <c r="B38" s="53" t="s">
        <v>645</v>
      </c>
      <c r="C38" s="53"/>
      <c r="D38" s="87">
        <f>D39+D41+D43</f>
        <v>19264.6</v>
      </c>
      <c r="E38" s="87">
        <f>E39+E41+E43</f>
        <v>19264.6</v>
      </c>
    </row>
    <row r="39" spans="1:5" s="55" customFormat="1" ht="15">
      <c r="A39" s="52" t="s">
        <v>138</v>
      </c>
      <c r="B39" s="53" t="s">
        <v>935</v>
      </c>
      <c r="C39" s="53"/>
      <c r="D39" s="87">
        <f>D40</f>
        <v>1850</v>
      </c>
      <c r="E39" s="87">
        <f>E40</f>
        <v>1850</v>
      </c>
    </row>
    <row r="40" spans="1:6" s="55" customFormat="1" ht="30.75">
      <c r="A40" s="52" t="s">
        <v>1094</v>
      </c>
      <c r="B40" s="53" t="s">
        <v>935</v>
      </c>
      <c r="C40" s="53" t="s">
        <v>1095</v>
      </c>
      <c r="D40" s="87">
        <v>1850</v>
      </c>
      <c r="E40" s="87">
        <v>1850</v>
      </c>
      <c r="F40" s="55" t="s">
        <v>579</v>
      </c>
    </row>
    <row r="41" spans="1:5" s="55" customFormat="1" ht="46.5">
      <c r="A41" s="52" t="s">
        <v>1136</v>
      </c>
      <c r="B41" s="53" t="s">
        <v>936</v>
      </c>
      <c r="C41" s="53"/>
      <c r="D41" s="87">
        <f>D42</f>
        <v>15544.5</v>
      </c>
      <c r="E41" s="87">
        <f>E42</f>
        <v>15544.5</v>
      </c>
    </row>
    <row r="42" spans="1:6" s="55" customFormat="1" ht="30.75">
      <c r="A42" s="52" t="s">
        <v>1094</v>
      </c>
      <c r="B42" s="53" t="s">
        <v>936</v>
      </c>
      <c r="C42" s="53" t="s">
        <v>1095</v>
      </c>
      <c r="D42" s="87">
        <v>15544.5</v>
      </c>
      <c r="E42" s="87">
        <v>15544.5</v>
      </c>
      <c r="F42" s="55" t="s">
        <v>789</v>
      </c>
    </row>
    <row r="43" spans="1:5" s="55" customFormat="1" ht="46.5">
      <c r="A43" s="52" t="s">
        <v>1137</v>
      </c>
      <c r="B43" s="53" t="s">
        <v>937</v>
      </c>
      <c r="C43" s="53"/>
      <c r="D43" s="87">
        <f>D44</f>
        <v>1870.1</v>
      </c>
      <c r="E43" s="87">
        <f>E44</f>
        <v>1870.1</v>
      </c>
    </row>
    <row r="44" spans="1:6" s="55" customFormat="1" ht="30.75">
      <c r="A44" s="52" t="s">
        <v>1094</v>
      </c>
      <c r="B44" s="53" t="s">
        <v>937</v>
      </c>
      <c r="C44" s="53" t="s">
        <v>1095</v>
      </c>
      <c r="D44" s="87">
        <v>1870.1</v>
      </c>
      <c r="E44" s="87">
        <v>1870.1</v>
      </c>
      <c r="F44" s="55" t="s">
        <v>789</v>
      </c>
    </row>
    <row r="45" spans="1:5" s="55" customFormat="1" ht="30.75">
      <c r="A45" s="52" t="s">
        <v>650</v>
      </c>
      <c r="B45" s="53" t="s">
        <v>647</v>
      </c>
      <c r="C45" s="53"/>
      <c r="D45" s="87">
        <f>D46</f>
        <v>1600</v>
      </c>
      <c r="E45" s="87">
        <f>E46</f>
        <v>1600</v>
      </c>
    </row>
    <row r="46" spans="1:5" s="55" customFormat="1" ht="15">
      <c r="A46" s="52" t="s">
        <v>246</v>
      </c>
      <c r="B46" s="53" t="s">
        <v>938</v>
      </c>
      <c r="C46" s="53"/>
      <c r="D46" s="87">
        <f>D47+D48</f>
        <v>1600</v>
      </c>
      <c r="E46" s="87">
        <f>E47+E48</f>
        <v>1600</v>
      </c>
    </row>
    <row r="47" spans="1:6" s="55" customFormat="1" ht="62.25">
      <c r="A47" s="52" t="s">
        <v>1084</v>
      </c>
      <c r="B47" s="53" t="s">
        <v>938</v>
      </c>
      <c r="C47" s="53" t="s">
        <v>1085</v>
      </c>
      <c r="D47" s="87">
        <v>40</v>
      </c>
      <c r="E47" s="87">
        <v>40</v>
      </c>
      <c r="F47" s="55" t="s">
        <v>579</v>
      </c>
    </row>
    <row r="48" spans="1:6" s="55" customFormat="1" ht="30.75">
      <c r="A48" s="52" t="s">
        <v>587</v>
      </c>
      <c r="B48" s="53" t="s">
        <v>938</v>
      </c>
      <c r="C48" s="53" t="s">
        <v>1086</v>
      </c>
      <c r="D48" s="87">
        <v>1560</v>
      </c>
      <c r="E48" s="87">
        <v>1560</v>
      </c>
      <c r="F48" s="55" t="s">
        <v>579</v>
      </c>
    </row>
    <row r="49" spans="1:5" s="55" customFormat="1" ht="30.75">
      <c r="A49" s="52" t="s">
        <v>764</v>
      </c>
      <c r="B49" s="53" t="s">
        <v>649</v>
      </c>
      <c r="C49" s="53"/>
      <c r="D49" s="87">
        <f>D50</f>
        <v>500</v>
      </c>
      <c r="E49" s="87">
        <f>E50</f>
        <v>500</v>
      </c>
    </row>
    <row r="50" spans="1:5" s="55" customFormat="1" ht="15">
      <c r="A50" s="52" t="s">
        <v>1104</v>
      </c>
      <c r="B50" s="53" t="s">
        <v>939</v>
      </c>
      <c r="C50" s="53"/>
      <c r="D50" s="87">
        <f>D51+D52</f>
        <v>500</v>
      </c>
      <c r="E50" s="87">
        <f>E51+E52</f>
        <v>500</v>
      </c>
    </row>
    <row r="51" spans="1:6" s="55" customFormat="1" ht="62.25">
      <c r="A51" s="52" t="s">
        <v>1084</v>
      </c>
      <c r="B51" s="53" t="s">
        <v>939</v>
      </c>
      <c r="C51" s="53" t="s">
        <v>1085</v>
      </c>
      <c r="D51" s="87">
        <v>70</v>
      </c>
      <c r="E51" s="87">
        <v>70</v>
      </c>
      <c r="F51" s="55" t="s">
        <v>579</v>
      </c>
    </row>
    <row r="52" spans="1:6" s="55" customFormat="1" ht="30.75">
      <c r="A52" s="52" t="s">
        <v>587</v>
      </c>
      <c r="B52" s="53" t="s">
        <v>939</v>
      </c>
      <c r="C52" s="53" t="s">
        <v>1086</v>
      </c>
      <c r="D52" s="87">
        <v>430</v>
      </c>
      <c r="E52" s="87">
        <v>430</v>
      </c>
      <c r="F52" s="55" t="s">
        <v>579</v>
      </c>
    </row>
    <row r="53" spans="1:5" s="55" customFormat="1" ht="30.75">
      <c r="A53" s="52" t="s">
        <v>653</v>
      </c>
      <c r="B53" s="53" t="s">
        <v>651</v>
      </c>
      <c r="C53" s="53"/>
      <c r="D53" s="87">
        <f>D54</f>
        <v>25870</v>
      </c>
      <c r="E53" s="87">
        <f>E54</f>
        <v>25886</v>
      </c>
    </row>
    <row r="54" spans="1:5" s="55" customFormat="1" ht="62.25">
      <c r="A54" s="52" t="s">
        <v>136</v>
      </c>
      <c r="B54" s="53" t="s">
        <v>940</v>
      </c>
      <c r="C54" s="53"/>
      <c r="D54" s="87">
        <f>D55+D56+D57</f>
        <v>25870</v>
      </c>
      <c r="E54" s="87">
        <f>E55+E56+E57</f>
        <v>25886</v>
      </c>
    </row>
    <row r="55" spans="1:6" s="55" customFormat="1" ht="62.25">
      <c r="A55" s="52" t="s">
        <v>1084</v>
      </c>
      <c r="B55" s="53" t="s">
        <v>940</v>
      </c>
      <c r="C55" s="53" t="s">
        <v>1085</v>
      </c>
      <c r="D55" s="87">
        <v>21081</v>
      </c>
      <c r="E55" s="87">
        <v>21081</v>
      </c>
      <c r="F55" s="55" t="s">
        <v>579</v>
      </c>
    </row>
    <row r="56" spans="1:6" s="55" customFormat="1" ht="30.75">
      <c r="A56" s="52" t="s">
        <v>587</v>
      </c>
      <c r="B56" s="53" t="s">
        <v>940</v>
      </c>
      <c r="C56" s="53" t="s">
        <v>1086</v>
      </c>
      <c r="D56" s="87">
        <v>4682</v>
      </c>
      <c r="E56" s="87">
        <v>4698</v>
      </c>
      <c r="F56" s="55" t="s">
        <v>579</v>
      </c>
    </row>
    <row r="57" spans="1:6" s="55" customFormat="1" ht="15">
      <c r="A57" s="52" t="s">
        <v>1087</v>
      </c>
      <c r="B57" s="53" t="s">
        <v>940</v>
      </c>
      <c r="C57" s="53" t="s">
        <v>1088</v>
      </c>
      <c r="D57" s="87">
        <v>107</v>
      </c>
      <c r="E57" s="87">
        <v>107</v>
      </c>
      <c r="F57" s="55" t="s">
        <v>579</v>
      </c>
    </row>
    <row r="58" spans="1:5" s="55" customFormat="1" ht="62.25">
      <c r="A58" s="52" t="s">
        <v>644</v>
      </c>
      <c r="B58" s="53" t="s">
        <v>652</v>
      </c>
      <c r="C58" s="53"/>
      <c r="D58" s="87">
        <f>D59+D61+D63+D65+D67+D69</f>
        <v>44791.899999999994</v>
      </c>
      <c r="E58" s="87">
        <f>E59+E61+E63+E65+E67+E69</f>
        <v>44891.899999999994</v>
      </c>
    </row>
    <row r="59" spans="1:5" s="55" customFormat="1" ht="15">
      <c r="A59" s="52" t="s">
        <v>605</v>
      </c>
      <c r="B59" s="53" t="s">
        <v>1028</v>
      </c>
      <c r="C59" s="53"/>
      <c r="D59" s="87">
        <f>D60</f>
        <v>6400</v>
      </c>
      <c r="E59" s="87">
        <f>E60</f>
        <v>6400</v>
      </c>
    </row>
    <row r="60" spans="1:5" s="55" customFormat="1" ht="30.75">
      <c r="A60" s="52" t="s">
        <v>1094</v>
      </c>
      <c r="B60" s="53" t="s">
        <v>1028</v>
      </c>
      <c r="C60" s="53" t="s">
        <v>1095</v>
      </c>
      <c r="D60" s="87">
        <v>6400</v>
      </c>
      <c r="E60" s="87">
        <v>6400</v>
      </c>
    </row>
    <row r="61" spans="1:5" s="55" customFormat="1" ht="30.75">
      <c r="A61" s="52" t="s">
        <v>606</v>
      </c>
      <c r="B61" s="53" t="s">
        <v>1029</v>
      </c>
      <c r="C61" s="53"/>
      <c r="D61" s="87">
        <f>D62</f>
        <v>14200</v>
      </c>
      <c r="E61" s="87">
        <f>E62</f>
        <v>14300</v>
      </c>
    </row>
    <row r="62" spans="1:5" s="55" customFormat="1" ht="30.75">
      <c r="A62" s="52" t="s">
        <v>1094</v>
      </c>
      <c r="B62" s="53" t="s">
        <v>1029</v>
      </c>
      <c r="C62" s="53" t="s">
        <v>1095</v>
      </c>
      <c r="D62" s="87">
        <v>14200</v>
      </c>
      <c r="E62" s="87">
        <v>14300</v>
      </c>
    </row>
    <row r="63" spans="1:5" s="55" customFormat="1" ht="93">
      <c r="A63" s="52" t="s">
        <v>351</v>
      </c>
      <c r="B63" s="53" t="s">
        <v>941</v>
      </c>
      <c r="C63" s="44"/>
      <c r="D63" s="87">
        <f>D64</f>
        <v>15854.2</v>
      </c>
      <c r="E63" s="87">
        <f>E64</f>
        <v>15854.2</v>
      </c>
    </row>
    <row r="64" spans="1:6" s="55" customFormat="1" ht="30.75">
      <c r="A64" s="52" t="s">
        <v>1094</v>
      </c>
      <c r="B64" s="53" t="s">
        <v>941</v>
      </c>
      <c r="C64" s="53" t="s">
        <v>1095</v>
      </c>
      <c r="D64" s="87">
        <v>15854.2</v>
      </c>
      <c r="E64" s="87">
        <v>15854.2</v>
      </c>
      <c r="F64" s="55" t="s">
        <v>789</v>
      </c>
    </row>
    <row r="65" spans="1:5" s="55" customFormat="1" ht="62.25">
      <c r="A65" s="52" t="s">
        <v>1139</v>
      </c>
      <c r="B65" s="53" t="s">
        <v>942</v>
      </c>
      <c r="C65" s="53"/>
      <c r="D65" s="87">
        <f>D66</f>
        <v>6105.7</v>
      </c>
      <c r="E65" s="87">
        <f>E66</f>
        <v>6105.7</v>
      </c>
    </row>
    <row r="66" spans="1:6" s="55" customFormat="1" ht="30.75">
      <c r="A66" s="52" t="s">
        <v>1094</v>
      </c>
      <c r="B66" s="53" t="s">
        <v>942</v>
      </c>
      <c r="C66" s="53" t="s">
        <v>1095</v>
      </c>
      <c r="D66" s="87">
        <v>6105.7</v>
      </c>
      <c r="E66" s="87">
        <v>6105.7</v>
      </c>
      <c r="F66" s="55" t="s">
        <v>789</v>
      </c>
    </row>
    <row r="67" spans="1:5" s="55" customFormat="1" ht="78">
      <c r="A67" s="52" t="s">
        <v>1138</v>
      </c>
      <c r="B67" s="53" t="s">
        <v>943</v>
      </c>
      <c r="C67" s="53"/>
      <c r="D67" s="87">
        <f>D68</f>
        <v>1459.2</v>
      </c>
      <c r="E67" s="87">
        <f>E68</f>
        <v>1459.2</v>
      </c>
    </row>
    <row r="68" spans="1:6" s="55" customFormat="1" ht="30.75">
      <c r="A68" s="52" t="s">
        <v>1094</v>
      </c>
      <c r="B68" s="53" t="s">
        <v>943</v>
      </c>
      <c r="C68" s="53" t="s">
        <v>1095</v>
      </c>
      <c r="D68" s="87">
        <v>1459.2</v>
      </c>
      <c r="E68" s="87">
        <v>1459.2</v>
      </c>
      <c r="F68" s="55" t="s">
        <v>789</v>
      </c>
    </row>
    <row r="69" spans="1:5" s="55" customFormat="1" ht="140.25">
      <c r="A69" s="52" t="s">
        <v>837</v>
      </c>
      <c r="B69" s="53" t="s">
        <v>944</v>
      </c>
      <c r="C69" s="53"/>
      <c r="D69" s="87">
        <f>D70</f>
        <v>772.8</v>
      </c>
      <c r="E69" s="87">
        <f>E70</f>
        <v>772.8</v>
      </c>
    </row>
    <row r="70" spans="1:6" s="55" customFormat="1" ht="15">
      <c r="A70" s="52" t="s">
        <v>1100</v>
      </c>
      <c r="B70" s="53" t="s">
        <v>944</v>
      </c>
      <c r="C70" s="53" t="s">
        <v>1099</v>
      </c>
      <c r="D70" s="87">
        <v>772.8</v>
      </c>
      <c r="E70" s="87">
        <v>772.8</v>
      </c>
      <c r="F70" s="55" t="s">
        <v>789</v>
      </c>
    </row>
    <row r="71" spans="1:5" s="55" customFormat="1" ht="46.5">
      <c r="A71" s="52" t="s">
        <v>646</v>
      </c>
      <c r="B71" s="53" t="s">
        <v>654</v>
      </c>
      <c r="C71" s="53"/>
      <c r="D71" s="87">
        <f>D72+D74+D76+D78+D80+D82+D84</f>
        <v>31230.600000000002</v>
      </c>
      <c r="E71" s="87">
        <f>E72+E74+E76+E78+E80+E82+E84</f>
        <v>31230.600000000002</v>
      </c>
    </row>
    <row r="72" spans="1:5" s="55" customFormat="1" ht="46.5">
      <c r="A72" s="52" t="s">
        <v>45</v>
      </c>
      <c r="B72" s="53" t="s">
        <v>945</v>
      </c>
      <c r="C72" s="53"/>
      <c r="D72" s="87">
        <f>D73</f>
        <v>256</v>
      </c>
      <c r="E72" s="87">
        <f>E73</f>
        <v>256</v>
      </c>
    </row>
    <row r="73" spans="1:6" s="55" customFormat="1" ht="30.75">
      <c r="A73" s="52" t="s">
        <v>587</v>
      </c>
      <c r="B73" s="53" t="s">
        <v>945</v>
      </c>
      <c r="C73" s="53" t="s">
        <v>1086</v>
      </c>
      <c r="D73" s="87">
        <v>256</v>
      </c>
      <c r="E73" s="87">
        <v>256</v>
      </c>
      <c r="F73" s="55" t="s">
        <v>789</v>
      </c>
    </row>
    <row r="74" spans="1:5" s="55" customFormat="1" ht="62.25">
      <c r="A74" s="52" t="s">
        <v>353</v>
      </c>
      <c r="B74" s="53" t="s">
        <v>946</v>
      </c>
      <c r="C74" s="44"/>
      <c r="D74" s="87">
        <f>D75</f>
        <v>7114</v>
      </c>
      <c r="E74" s="87">
        <f>E75</f>
        <v>7114</v>
      </c>
    </row>
    <row r="75" spans="1:6" s="55" customFormat="1" ht="15">
      <c r="A75" s="52" t="s">
        <v>1100</v>
      </c>
      <c r="B75" s="53" t="s">
        <v>946</v>
      </c>
      <c r="C75" s="53" t="s">
        <v>1099</v>
      </c>
      <c r="D75" s="87">
        <v>7114</v>
      </c>
      <c r="E75" s="87">
        <v>7114</v>
      </c>
      <c r="F75" s="55" t="s">
        <v>789</v>
      </c>
    </row>
    <row r="76" spans="1:5" s="55" customFormat="1" ht="62.25">
      <c r="A76" s="52" t="s">
        <v>354</v>
      </c>
      <c r="B76" s="53" t="s">
        <v>947</v>
      </c>
      <c r="C76" s="53"/>
      <c r="D76" s="87">
        <f>D77</f>
        <v>11173</v>
      </c>
      <c r="E76" s="87">
        <f>E77</f>
        <v>11173</v>
      </c>
    </row>
    <row r="77" spans="1:6" s="55" customFormat="1" ht="15">
      <c r="A77" s="52" t="s">
        <v>1100</v>
      </c>
      <c r="B77" s="53" t="s">
        <v>947</v>
      </c>
      <c r="C77" s="53" t="s">
        <v>1099</v>
      </c>
      <c r="D77" s="87">
        <v>11173</v>
      </c>
      <c r="E77" s="87">
        <v>11173</v>
      </c>
      <c r="F77" s="55" t="s">
        <v>789</v>
      </c>
    </row>
    <row r="78" spans="1:5" s="55" customFormat="1" ht="30.75">
      <c r="A78" s="52" t="s">
        <v>614</v>
      </c>
      <c r="B78" s="53" t="s">
        <v>948</v>
      </c>
      <c r="C78" s="53"/>
      <c r="D78" s="87">
        <f>D79</f>
        <v>365.4</v>
      </c>
      <c r="E78" s="87">
        <f>E79</f>
        <v>365.4</v>
      </c>
    </row>
    <row r="79" spans="1:6" s="55" customFormat="1" ht="15">
      <c r="A79" s="52" t="s">
        <v>1100</v>
      </c>
      <c r="B79" s="53" t="s">
        <v>948</v>
      </c>
      <c r="C79" s="53" t="s">
        <v>1099</v>
      </c>
      <c r="D79" s="87">
        <v>365.4</v>
      </c>
      <c r="E79" s="87">
        <v>365.4</v>
      </c>
      <c r="F79" s="55" t="s">
        <v>789</v>
      </c>
    </row>
    <row r="80" spans="1:5" s="55" customFormat="1" ht="30.75">
      <c r="A80" s="52" t="s">
        <v>924</v>
      </c>
      <c r="B80" s="53" t="s">
        <v>949</v>
      </c>
      <c r="C80" s="53"/>
      <c r="D80" s="87">
        <f>D81</f>
        <v>571.4</v>
      </c>
      <c r="E80" s="87">
        <f>E81</f>
        <v>571.4</v>
      </c>
    </row>
    <row r="81" spans="1:6" s="55" customFormat="1" ht="15">
      <c r="A81" s="52" t="s">
        <v>1100</v>
      </c>
      <c r="B81" s="53" t="s">
        <v>949</v>
      </c>
      <c r="C81" s="53" t="s">
        <v>1099</v>
      </c>
      <c r="D81" s="87">
        <v>571.4</v>
      </c>
      <c r="E81" s="87">
        <v>571.4</v>
      </c>
      <c r="F81" s="55" t="s">
        <v>789</v>
      </c>
    </row>
    <row r="82" spans="1:5" s="55" customFormat="1" ht="46.5">
      <c r="A82" s="52" t="s">
        <v>1101</v>
      </c>
      <c r="B82" s="53" t="s">
        <v>950</v>
      </c>
      <c r="C82" s="53"/>
      <c r="D82" s="87">
        <f>D83</f>
        <v>0</v>
      </c>
      <c r="E82" s="87">
        <f>E83</f>
        <v>0</v>
      </c>
    </row>
    <row r="83" spans="1:6" s="55" customFormat="1" ht="15">
      <c r="A83" s="52" t="s">
        <v>1100</v>
      </c>
      <c r="B83" s="53" t="s">
        <v>950</v>
      </c>
      <c r="C83" s="53" t="s">
        <v>1099</v>
      </c>
      <c r="D83" s="87">
        <v>0</v>
      </c>
      <c r="E83" s="87">
        <v>0</v>
      </c>
      <c r="F83" s="55" t="s">
        <v>792</v>
      </c>
    </row>
    <row r="84" spans="1:5" s="55" customFormat="1" ht="46.5">
      <c r="A84" s="52" t="s">
        <v>355</v>
      </c>
      <c r="B84" s="53" t="s">
        <v>951</v>
      </c>
      <c r="C84" s="53"/>
      <c r="D84" s="87">
        <f>D85</f>
        <v>11750.8</v>
      </c>
      <c r="E84" s="87">
        <f>E85</f>
        <v>11750.8</v>
      </c>
    </row>
    <row r="85" spans="1:6" s="55" customFormat="1" ht="15">
      <c r="A85" s="52" t="s">
        <v>1100</v>
      </c>
      <c r="B85" s="53" t="s">
        <v>951</v>
      </c>
      <c r="C85" s="53" t="s">
        <v>1099</v>
      </c>
      <c r="D85" s="87">
        <v>11750.8</v>
      </c>
      <c r="E85" s="87">
        <v>11750.8</v>
      </c>
      <c r="F85" s="55" t="s">
        <v>789</v>
      </c>
    </row>
    <row r="86" spans="1:6" s="56" customFormat="1" ht="46.5">
      <c r="A86" s="70" t="s">
        <v>85</v>
      </c>
      <c r="B86" s="57" t="s">
        <v>655</v>
      </c>
      <c r="C86" s="57"/>
      <c r="D86" s="183">
        <f>D87+D92+D95</f>
        <v>66676.8</v>
      </c>
      <c r="E86" s="183">
        <f>E87+E92+E95</f>
        <v>67727.5</v>
      </c>
      <c r="F86" s="55"/>
    </row>
    <row r="87" spans="1:6" s="56" customFormat="1" ht="78">
      <c r="A87" s="52" t="s">
        <v>656</v>
      </c>
      <c r="B87" s="53" t="s">
        <v>658</v>
      </c>
      <c r="C87" s="53"/>
      <c r="D87" s="87">
        <f>D88</f>
        <v>11288</v>
      </c>
      <c r="E87" s="87">
        <f>E88</f>
        <v>11300</v>
      </c>
      <c r="F87" s="55"/>
    </row>
    <row r="88" spans="1:5" s="55" customFormat="1" ht="15">
      <c r="A88" s="52" t="s">
        <v>227</v>
      </c>
      <c r="B88" s="53" t="s">
        <v>1037</v>
      </c>
      <c r="C88" s="53"/>
      <c r="D88" s="87">
        <f>D89+D90+D91</f>
        <v>11288</v>
      </c>
      <c r="E88" s="87">
        <f>E89+E90+E91</f>
        <v>11300</v>
      </c>
    </row>
    <row r="89" spans="1:6" s="55" customFormat="1" ht="62.25">
      <c r="A89" s="52" t="s">
        <v>1084</v>
      </c>
      <c r="B89" s="53" t="s">
        <v>1037</v>
      </c>
      <c r="C89" s="53" t="s">
        <v>1085</v>
      </c>
      <c r="D89" s="87">
        <v>9846</v>
      </c>
      <c r="E89" s="87">
        <v>9846</v>
      </c>
      <c r="F89" s="55" t="s">
        <v>579</v>
      </c>
    </row>
    <row r="90" spans="1:6" s="55" customFormat="1" ht="30.75">
      <c r="A90" s="52" t="s">
        <v>587</v>
      </c>
      <c r="B90" s="53" t="s">
        <v>1037</v>
      </c>
      <c r="C90" s="53" t="s">
        <v>1086</v>
      </c>
      <c r="D90" s="87">
        <v>1437</v>
      </c>
      <c r="E90" s="87">
        <v>1449</v>
      </c>
      <c r="F90" s="55" t="s">
        <v>579</v>
      </c>
    </row>
    <row r="91" spans="1:6" s="55" customFormat="1" ht="15">
      <c r="A91" s="52" t="s">
        <v>1087</v>
      </c>
      <c r="B91" s="53" t="s">
        <v>1037</v>
      </c>
      <c r="C91" s="53" t="s">
        <v>1088</v>
      </c>
      <c r="D91" s="87">
        <v>5</v>
      </c>
      <c r="E91" s="87">
        <v>5</v>
      </c>
      <c r="F91" s="55" t="s">
        <v>579</v>
      </c>
    </row>
    <row r="92" spans="1:5" s="55" customFormat="1" ht="78">
      <c r="A92" s="52" t="s">
        <v>657</v>
      </c>
      <c r="B92" s="53" t="s">
        <v>660</v>
      </c>
      <c r="C92" s="53"/>
      <c r="D92" s="87">
        <f>D93</f>
        <v>50653.8</v>
      </c>
      <c r="E92" s="87">
        <f>E93</f>
        <v>51685.5</v>
      </c>
    </row>
    <row r="93" spans="1:5" s="55" customFormat="1" ht="15">
      <c r="A93" s="52" t="s">
        <v>1140</v>
      </c>
      <c r="B93" s="53" t="s">
        <v>1038</v>
      </c>
      <c r="C93" s="53"/>
      <c r="D93" s="87">
        <f>D94</f>
        <v>50653.8</v>
      </c>
      <c r="E93" s="87">
        <f>E94</f>
        <v>51685.5</v>
      </c>
    </row>
    <row r="94" spans="1:6" s="55" customFormat="1" ht="15">
      <c r="A94" s="52" t="s">
        <v>550</v>
      </c>
      <c r="B94" s="53" t="s">
        <v>1038</v>
      </c>
      <c r="C94" s="53" t="s">
        <v>1098</v>
      </c>
      <c r="D94" s="87">
        <v>50653.8</v>
      </c>
      <c r="E94" s="87">
        <v>51685.5</v>
      </c>
      <c r="F94" s="55" t="s">
        <v>579</v>
      </c>
    </row>
    <row r="95" spans="1:5" s="55" customFormat="1" ht="30.75">
      <c r="A95" s="52" t="s">
        <v>659</v>
      </c>
      <c r="B95" s="53" t="s">
        <v>1039</v>
      </c>
      <c r="C95" s="53"/>
      <c r="D95" s="87">
        <f>D96</f>
        <v>4735</v>
      </c>
      <c r="E95" s="87">
        <f>E96</f>
        <v>4742</v>
      </c>
    </row>
    <row r="96" spans="1:5" s="55" customFormat="1" ht="15">
      <c r="A96" s="52" t="s">
        <v>592</v>
      </c>
      <c r="B96" s="53" t="s">
        <v>1040</v>
      </c>
      <c r="C96" s="53"/>
      <c r="D96" s="87">
        <f>D97+D98+D99</f>
        <v>4735</v>
      </c>
      <c r="E96" s="87">
        <f>E97+E98+E99</f>
        <v>4742</v>
      </c>
    </row>
    <row r="97" spans="1:6" s="55" customFormat="1" ht="62.25">
      <c r="A97" s="52" t="s">
        <v>1084</v>
      </c>
      <c r="B97" s="53" t="s">
        <v>1040</v>
      </c>
      <c r="C97" s="53" t="s">
        <v>1085</v>
      </c>
      <c r="D97" s="87">
        <v>4155</v>
      </c>
      <c r="E97" s="87">
        <v>4155</v>
      </c>
      <c r="F97" s="55" t="s">
        <v>579</v>
      </c>
    </row>
    <row r="98" spans="1:6" s="55" customFormat="1" ht="30.75">
      <c r="A98" s="52" t="s">
        <v>587</v>
      </c>
      <c r="B98" s="53" t="s">
        <v>1040</v>
      </c>
      <c r="C98" s="53" t="s">
        <v>1086</v>
      </c>
      <c r="D98" s="87">
        <v>579</v>
      </c>
      <c r="E98" s="87">
        <v>586</v>
      </c>
      <c r="F98" s="55" t="s">
        <v>579</v>
      </c>
    </row>
    <row r="99" spans="1:6" s="55" customFormat="1" ht="15">
      <c r="A99" s="52" t="s">
        <v>1087</v>
      </c>
      <c r="B99" s="53" t="s">
        <v>1040</v>
      </c>
      <c r="C99" s="53" t="s">
        <v>1088</v>
      </c>
      <c r="D99" s="87">
        <v>1</v>
      </c>
      <c r="E99" s="87">
        <v>1</v>
      </c>
      <c r="F99" s="55" t="s">
        <v>579</v>
      </c>
    </row>
    <row r="100" spans="1:6" s="56" customFormat="1" ht="46.5">
      <c r="A100" s="70" t="s">
        <v>661</v>
      </c>
      <c r="B100" s="57" t="s">
        <v>662</v>
      </c>
      <c r="C100" s="57"/>
      <c r="D100" s="183">
        <f>D101+D104+D107</f>
        <v>32432</v>
      </c>
      <c r="E100" s="183">
        <f>E101+E104+E107</f>
        <v>32730</v>
      </c>
      <c r="F100" s="55"/>
    </row>
    <row r="101" spans="1:5" s="55" customFormat="1" ht="30.75">
      <c r="A101" s="52" t="s">
        <v>663</v>
      </c>
      <c r="B101" s="53" t="s">
        <v>664</v>
      </c>
      <c r="C101" s="53"/>
      <c r="D101" s="87">
        <f>D102</f>
        <v>11620</v>
      </c>
      <c r="E101" s="87">
        <f>E102</f>
        <v>11663</v>
      </c>
    </row>
    <row r="102" spans="1:5" s="55" customFormat="1" ht="15">
      <c r="A102" s="52" t="s">
        <v>1102</v>
      </c>
      <c r="B102" s="53" t="s">
        <v>665</v>
      </c>
      <c r="C102" s="53"/>
      <c r="D102" s="87">
        <f>D103</f>
        <v>11620</v>
      </c>
      <c r="E102" s="87">
        <f>E103</f>
        <v>11663</v>
      </c>
    </row>
    <row r="103" spans="1:6" s="55" customFormat="1" ht="30.75">
      <c r="A103" s="52" t="s">
        <v>1094</v>
      </c>
      <c r="B103" s="53" t="s">
        <v>665</v>
      </c>
      <c r="C103" s="53" t="s">
        <v>1095</v>
      </c>
      <c r="D103" s="87">
        <v>11620</v>
      </c>
      <c r="E103" s="87">
        <v>11663</v>
      </c>
      <c r="F103" s="55" t="s">
        <v>579</v>
      </c>
    </row>
    <row r="104" spans="1:5" s="55" customFormat="1" ht="30.75">
      <c r="A104" s="52" t="s">
        <v>666</v>
      </c>
      <c r="B104" s="53" t="s">
        <v>667</v>
      </c>
      <c r="C104" s="53"/>
      <c r="D104" s="87">
        <f>D105</f>
        <v>18352</v>
      </c>
      <c r="E104" s="87">
        <f>E105</f>
        <v>18502</v>
      </c>
    </row>
    <row r="105" spans="1:5" s="55" customFormat="1" ht="15">
      <c r="A105" s="52" t="s">
        <v>120</v>
      </c>
      <c r="B105" s="53" t="s">
        <v>668</v>
      </c>
      <c r="C105" s="53"/>
      <c r="D105" s="87">
        <f>D106</f>
        <v>18352</v>
      </c>
      <c r="E105" s="87">
        <f>E106</f>
        <v>18502</v>
      </c>
    </row>
    <row r="106" spans="1:6" s="55" customFormat="1" ht="30.75">
      <c r="A106" s="52" t="s">
        <v>1094</v>
      </c>
      <c r="B106" s="53" t="s">
        <v>668</v>
      </c>
      <c r="C106" s="53" t="s">
        <v>1095</v>
      </c>
      <c r="D106" s="87">
        <v>18352</v>
      </c>
      <c r="E106" s="87">
        <v>18502</v>
      </c>
      <c r="F106" s="55" t="s">
        <v>579</v>
      </c>
    </row>
    <row r="107" spans="1:5" s="55" customFormat="1" ht="62.25">
      <c r="A107" s="52" t="s">
        <v>765</v>
      </c>
      <c r="B107" s="53" t="s">
        <v>669</v>
      </c>
      <c r="C107" s="53"/>
      <c r="D107" s="87">
        <f>D108</f>
        <v>2460</v>
      </c>
      <c r="E107" s="87">
        <f>E108</f>
        <v>2565</v>
      </c>
    </row>
    <row r="108" spans="1:5" s="55" customFormat="1" ht="15">
      <c r="A108" s="52" t="s">
        <v>36</v>
      </c>
      <c r="B108" s="53" t="s">
        <v>670</v>
      </c>
      <c r="C108" s="53"/>
      <c r="D108" s="87">
        <f>D110+D109</f>
        <v>2460</v>
      </c>
      <c r="E108" s="87">
        <f>E110+E109</f>
        <v>2565</v>
      </c>
    </row>
    <row r="109" spans="1:6" s="55" customFormat="1" ht="62.25">
      <c r="A109" s="52" t="s">
        <v>1084</v>
      </c>
      <c r="B109" s="53" t="s">
        <v>670</v>
      </c>
      <c r="C109" s="53" t="s">
        <v>1085</v>
      </c>
      <c r="D109" s="87">
        <v>15</v>
      </c>
      <c r="E109" s="87">
        <v>15</v>
      </c>
      <c r="F109" s="55" t="s">
        <v>579</v>
      </c>
    </row>
    <row r="110" spans="1:6" s="55" customFormat="1" ht="30.75">
      <c r="A110" s="52" t="s">
        <v>587</v>
      </c>
      <c r="B110" s="53" t="s">
        <v>670</v>
      </c>
      <c r="C110" s="53" t="s">
        <v>1086</v>
      </c>
      <c r="D110" s="87">
        <f>2200+245</f>
        <v>2445</v>
      </c>
      <c r="E110" s="87">
        <f>2300+250</f>
        <v>2550</v>
      </c>
      <c r="F110" s="55" t="s">
        <v>579</v>
      </c>
    </row>
    <row r="111" spans="1:6" s="56" customFormat="1" ht="46.5">
      <c r="A111" s="70" t="s">
        <v>86</v>
      </c>
      <c r="B111" s="57" t="s">
        <v>671</v>
      </c>
      <c r="C111" s="57"/>
      <c r="D111" s="183">
        <f>D112+D118</f>
        <v>1135</v>
      </c>
      <c r="E111" s="183">
        <f>E112+E118</f>
        <v>1135</v>
      </c>
      <c r="F111" s="55"/>
    </row>
    <row r="112" spans="1:5" s="55" customFormat="1" ht="30.75">
      <c r="A112" s="52" t="s">
        <v>956</v>
      </c>
      <c r="B112" s="53" t="s">
        <v>672</v>
      </c>
      <c r="C112" s="53"/>
      <c r="D112" s="87">
        <f>D113+D115</f>
        <v>605</v>
      </c>
      <c r="E112" s="87">
        <f>E113+E115</f>
        <v>605</v>
      </c>
    </row>
    <row r="113" spans="1:5" s="55" customFormat="1" ht="46.5">
      <c r="A113" s="52" t="s">
        <v>264</v>
      </c>
      <c r="B113" s="53" t="s">
        <v>673</v>
      </c>
      <c r="C113" s="53"/>
      <c r="D113" s="87">
        <f>D114</f>
        <v>245</v>
      </c>
      <c r="E113" s="87">
        <f>E114</f>
        <v>245</v>
      </c>
    </row>
    <row r="114" spans="1:6" s="55" customFormat="1" ht="15">
      <c r="A114" s="52" t="s">
        <v>1100</v>
      </c>
      <c r="B114" s="53" t="s">
        <v>673</v>
      </c>
      <c r="C114" s="53" t="s">
        <v>1099</v>
      </c>
      <c r="D114" s="87">
        <v>245</v>
      </c>
      <c r="E114" s="87">
        <v>245</v>
      </c>
      <c r="F114" s="55" t="s">
        <v>579</v>
      </c>
    </row>
    <row r="115" spans="1:6" s="56" customFormat="1" ht="15">
      <c r="A115" s="52" t="s">
        <v>850</v>
      </c>
      <c r="B115" s="53" t="s">
        <v>674</v>
      </c>
      <c r="C115" s="60"/>
      <c r="D115" s="87">
        <f>D116</f>
        <v>360</v>
      </c>
      <c r="E115" s="87">
        <f>E116</f>
        <v>360</v>
      </c>
      <c r="F115" s="55"/>
    </row>
    <row r="116" spans="1:6" s="56" customFormat="1" ht="15">
      <c r="A116" s="52" t="s">
        <v>1100</v>
      </c>
      <c r="B116" s="53" t="s">
        <v>674</v>
      </c>
      <c r="C116" s="53" t="s">
        <v>1099</v>
      </c>
      <c r="D116" s="87">
        <v>360</v>
      </c>
      <c r="E116" s="87">
        <v>360</v>
      </c>
      <c r="F116" s="55" t="s">
        <v>579</v>
      </c>
    </row>
    <row r="117" spans="1:6" s="56" customFormat="1" ht="46.5">
      <c r="A117" s="52" t="s">
        <v>958</v>
      </c>
      <c r="B117" s="53" t="s">
        <v>675</v>
      </c>
      <c r="C117" s="53"/>
      <c r="D117" s="87">
        <v>0</v>
      </c>
      <c r="E117" s="87">
        <v>0</v>
      </c>
      <c r="F117" s="55"/>
    </row>
    <row r="118" spans="1:5" s="55" customFormat="1" ht="78">
      <c r="A118" s="52" t="s">
        <v>957</v>
      </c>
      <c r="B118" s="53" t="s">
        <v>952</v>
      </c>
      <c r="C118" s="53"/>
      <c r="D118" s="87">
        <f>D119</f>
        <v>530</v>
      </c>
      <c r="E118" s="87">
        <f>E119</f>
        <v>530</v>
      </c>
    </row>
    <row r="119" spans="1:5" s="55" customFormat="1" ht="15">
      <c r="A119" s="52" t="s">
        <v>257</v>
      </c>
      <c r="B119" s="53" t="s">
        <v>953</v>
      </c>
      <c r="C119" s="53"/>
      <c r="D119" s="87">
        <f>D120</f>
        <v>530</v>
      </c>
      <c r="E119" s="87">
        <f>E120</f>
        <v>530</v>
      </c>
    </row>
    <row r="120" spans="1:6" s="55" customFormat="1" ht="30.75">
      <c r="A120" s="52" t="s">
        <v>1094</v>
      </c>
      <c r="B120" s="53" t="s">
        <v>953</v>
      </c>
      <c r="C120" s="53" t="s">
        <v>1095</v>
      </c>
      <c r="D120" s="87">
        <v>530</v>
      </c>
      <c r="E120" s="87">
        <v>530</v>
      </c>
      <c r="F120" s="55" t="s">
        <v>579</v>
      </c>
    </row>
    <row r="121" spans="1:6" s="56" customFormat="1" ht="46.5">
      <c r="A121" s="70" t="s">
        <v>838</v>
      </c>
      <c r="B121" s="57" t="s">
        <v>676</v>
      </c>
      <c r="C121" s="57"/>
      <c r="D121" s="183">
        <f>D123</f>
        <v>1900</v>
      </c>
      <c r="E121" s="183">
        <f>E123</f>
        <v>2000</v>
      </c>
      <c r="F121" s="55"/>
    </row>
    <row r="122" spans="1:6" s="56" customFormat="1" ht="30.75">
      <c r="A122" s="52" t="s">
        <v>677</v>
      </c>
      <c r="B122" s="53" t="s">
        <v>678</v>
      </c>
      <c r="C122" s="53"/>
      <c r="D122" s="87">
        <f>D123</f>
        <v>1900</v>
      </c>
      <c r="E122" s="87">
        <f>E123</f>
        <v>2000</v>
      </c>
      <c r="F122" s="55"/>
    </row>
    <row r="123" spans="1:5" s="55" customFormat="1" ht="46.5">
      <c r="A123" s="52" t="s">
        <v>844</v>
      </c>
      <c r="B123" s="53" t="s">
        <v>679</v>
      </c>
      <c r="C123" s="53"/>
      <c r="D123" s="87">
        <f>D124</f>
        <v>1900</v>
      </c>
      <c r="E123" s="87">
        <f>E124</f>
        <v>2000</v>
      </c>
    </row>
    <row r="124" spans="1:6" s="55" customFormat="1" ht="15">
      <c r="A124" s="52" t="s">
        <v>1087</v>
      </c>
      <c r="B124" s="53" t="s">
        <v>679</v>
      </c>
      <c r="C124" s="53" t="s">
        <v>1088</v>
      </c>
      <c r="D124" s="87">
        <v>1900</v>
      </c>
      <c r="E124" s="87">
        <v>2000</v>
      </c>
      <c r="F124" s="55" t="s">
        <v>579</v>
      </c>
    </row>
    <row r="125" spans="1:6" s="56" customFormat="1" ht="62.25">
      <c r="A125" s="70" t="s">
        <v>839</v>
      </c>
      <c r="B125" s="57" t="s">
        <v>680</v>
      </c>
      <c r="C125" s="57"/>
      <c r="D125" s="183">
        <f>D126+D143+D147</f>
        <v>18657</v>
      </c>
      <c r="E125" s="183">
        <f>E126+E143+E147</f>
        <v>18680</v>
      </c>
      <c r="F125" s="55"/>
    </row>
    <row r="126" spans="1:6" s="56" customFormat="1" ht="30.75">
      <c r="A126" s="59" t="s">
        <v>1000</v>
      </c>
      <c r="B126" s="60" t="s">
        <v>989</v>
      </c>
      <c r="C126" s="60"/>
      <c r="D126" s="195">
        <f>D127+D130+D133+D136</f>
        <v>14854</v>
      </c>
      <c r="E126" s="195">
        <f>E127+E130+E133+E136</f>
        <v>14877</v>
      </c>
      <c r="F126" s="97">
        <f>F127</f>
        <v>0</v>
      </c>
    </row>
    <row r="127" spans="1:6" s="56" customFormat="1" ht="46.5">
      <c r="A127" s="52" t="s">
        <v>1001</v>
      </c>
      <c r="B127" s="53" t="s">
        <v>990</v>
      </c>
      <c r="C127" s="53"/>
      <c r="D127" s="87">
        <f>D128</f>
        <v>2600</v>
      </c>
      <c r="E127" s="87">
        <f>E128</f>
        <v>2600</v>
      </c>
      <c r="F127" s="55"/>
    </row>
    <row r="128" spans="1:5" s="55" customFormat="1" ht="15">
      <c r="A128" s="52" t="s">
        <v>109</v>
      </c>
      <c r="B128" s="53" t="s">
        <v>991</v>
      </c>
      <c r="C128" s="53"/>
      <c r="D128" s="87">
        <f>D129</f>
        <v>2600</v>
      </c>
      <c r="E128" s="87">
        <f>E129</f>
        <v>2600</v>
      </c>
    </row>
    <row r="129" spans="1:6" s="55" customFormat="1" ht="15" customHeight="1">
      <c r="A129" s="52" t="s">
        <v>1087</v>
      </c>
      <c r="B129" s="53" t="s">
        <v>991</v>
      </c>
      <c r="C129" s="53" t="s">
        <v>1088</v>
      </c>
      <c r="D129" s="87">
        <v>2600</v>
      </c>
      <c r="E129" s="87">
        <v>2600</v>
      </c>
      <c r="F129" s="55" t="s">
        <v>579</v>
      </c>
    </row>
    <row r="130" spans="1:5" s="55" customFormat="1" ht="30.75">
      <c r="A130" s="52" t="s">
        <v>1002</v>
      </c>
      <c r="B130" s="53" t="s">
        <v>1003</v>
      </c>
      <c r="C130" s="53"/>
      <c r="D130" s="87">
        <f>D131</f>
        <v>500</v>
      </c>
      <c r="E130" s="87">
        <f>E131</f>
        <v>500</v>
      </c>
    </row>
    <row r="131" spans="1:5" s="55" customFormat="1" ht="15">
      <c r="A131" s="52" t="s">
        <v>109</v>
      </c>
      <c r="B131" s="53" t="s">
        <v>1010</v>
      </c>
      <c r="C131" s="53"/>
      <c r="D131" s="87">
        <f>D132</f>
        <v>500</v>
      </c>
      <c r="E131" s="87">
        <f>E132</f>
        <v>500</v>
      </c>
    </row>
    <row r="132" spans="1:5" s="55" customFormat="1" ht="15">
      <c r="A132" s="52" t="s">
        <v>1087</v>
      </c>
      <c r="B132" s="53" t="s">
        <v>1010</v>
      </c>
      <c r="C132" s="53" t="s">
        <v>1088</v>
      </c>
      <c r="D132" s="87">
        <v>500</v>
      </c>
      <c r="E132" s="87">
        <v>500</v>
      </c>
    </row>
    <row r="133" spans="1:5" s="55" customFormat="1" ht="46.5">
      <c r="A133" s="52" t="s">
        <v>915</v>
      </c>
      <c r="B133" s="53" t="s">
        <v>1004</v>
      </c>
      <c r="C133" s="53"/>
      <c r="D133" s="87">
        <f>D134</f>
        <v>2655</v>
      </c>
      <c r="E133" s="87">
        <f>E134</f>
        <v>2655</v>
      </c>
    </row>
    <row r="134" spans="1:5" s="55" customFormat="1" ht="15" customHeight="1">
      <c r="A134" s="52" t="s">
        <v>1090</v>
      </c>
      <c r="B134" s="53" t="s">
        <v>1005</v>
      </c>
      <c r="C134" s="53"/>
      <c r="D134" s="87">
        <f>D135</f>
        <v>2655</v>
      </c>
      <c r="E134" s="87">
        <f>E135</f>
        <v>2655</v>
      </c>
    </row>
    <row r="135" spans="1:5" s="55" customFormat="1" ht="30.75">
      <c r="A135" s="52" t="s">
        <v>1094</v>
      </c>
      <c r="B135" s="53" t="s">
        <v>1005</v>
      </c>
      <c r="C135" s="53" t="s">
        <v>1095</v>
      </c>
      <c r="D135" s="87">
        <v>2655</v>
      </c>
      <c r="E135" s="87">
        <v>2655</v>
      </c>
    </row>
    <row r="136" spans="1:5" s="55" customFormat="1" ht="78">
      <c r="A136" s="52" t="s">
        <v>916</v>
      </c>
      <c r="B136" s="53" t="s">
        <v>1006</v>
      </c>
      <c r="C136" s="53"/>
      <c r="D136" s="87">
        <f>D137+D141</f>
        <v>9099</v>
      </c>
      <c r="E136" s="87">
        <f>E137+E141</f>
        <v>9122</v>
      </c>
    </row>
    <row r="137" spans="1:6" s="56" customFormat="1" ht="15">
      <c r="A137" s="52" t="s">
        <v>227</v>
      </c>
      <c r="B137" s="53" t="s">
        <v>1007</v>
      </c>
      <c r="C137" s="53"/>
      <c r="D137" s="87">
        <f>D138+D139+D140</f>
        <v>8099</v>
      </c>
      <c r="E137" s="87">
        <f>E138+E139+E140</f>
        <v>8122</v>
      </c>
      <c r="F137" s="55"/>
    </row>
    <row r="138" spans="1:6" s="56" customFormat="1" ht="62.25">
      <c r="A138" s="52" t="s">
        <v>1084</v>
      </c>
      <c r="B138" s="53" t="s">
        <v>1007</v>
      </c>
      <c r="C138" s="53" t="s">
        <v>1085</v>
      </c>
      <c r="D138" s="87">
        <v>6184</v>
      </c>
      <c r="E138" s="87">
        <v>6184</v>
      </c>
      <c r="F138" s="55" t="s">
        <v>579</v>
      </c>
    </row>
    <row r="139" spans="1:6" s="56" customFormat="1" ht="30.75">
      <c r="A139" s="52" t="s">
        <v>587</v>
      </c>
      <c r="B139" s="53" t="s">
        <v>1007</v>
      </c>
      <c r="C139" s="53" t="s">
        <v>1086</v>
      </c>
      <c r="D139" s="87">
        <v>1832</v>
      </c>
      <c r="E139" s="87">
        <v>1856</v>
      </c>
      <c r="F139" s="55" t="s">
        <v>579</v>
      </c>
    </row>
    <row r="140" spans="1:6" s="56" customFormat="1" ht="15">
      <c r="A140" s="52" t="s">
        <v>1087</v>
      </c>
      <c r="B140" s="53" t="s">
        <v>1007</v>
      </c>
      <c r="C140" s="53" t="s">
        <v>1088</v>
      </c>
      <c r="D140" s="87">
        <v>83</v>
      </c>
      <c r="E140" s="87">
        <v>82</v>
      </c>
      <c r="F140" s="55" t="s">
        <v>579</v>
      </c>
    </row>
    <row r="141" spans="1:5" s="55" customFormat="1" ht="15">
      <c r="A141" s="52" t="s">
        <v>109</v>
      </c>
      <c r="B141" s="53" t="s">
        <v>1011</v>
      </c>
      <c r="C141" s="53"/>
      <c r="D141" s="87">
        <f>D142</f>
        <v>1000</v>
      </c>
      <c r="E141" s="87">
        <f>E142</f>
        <v>1000</v>
      </c>
    </row>
    <row r="142" spans="1:5" s="55" customFormat="1" ht="30.75">
      <c r="A142" s="52" t="s">
        <v>587</v>
      </c>
      <c r="B142" s="53" t="s">
        <v>1011</v>
      </c>
      <c r="C142" s="53" t="s">
        <v>1086</v>
      </c>
      <c r="D142" s="87">
        <v>1000</v>
      </c>
      <c r="E142" s="87">
        <v>1000</v>
      </c>
    </row>
    <row r="143" spans="1:5" s="55" customFormat="1" ht="15">
      <c r="A143" s="59" t="s">
        <v>995</v>
      </c>
      <c r="B143" s="60" t="s">
        <v>992</v>
      </c>
      <c r="C143" s="60"/>
      <c r="D143" s="195">
        <f aca="true" t="shared" si="0" ref="D143:E145">D144</f>
        <v>500</v>
      </c>
      <c r="E143" s="195">
        <f t="shared" si="0"/>
        <v>500</v>
      </c>
    </row>
    <row r="144" spans="1:5" s="55" customFormat="1" ht="30.75">
      <c r="A144" s="52" t="s">
        <v>998</v>
      </c>
      <c r="B144" s="53" t="s">
        <v>993</v>
      </c>
      <c r="C144" s="53"/>
      <c r="D144" s="87">
        <f t="shared" si="0"/>
        <v>500</v>
      </c>
      <c r="E144" s="87">
        <f t="shared" si="0"/>
        <v>500</v>
      </c>
    </row>
    <row r="145" spans="1:6" s="55" customFormat="1" ht="15">
      <c r="A145" s="52" t="s">
        <v>109</v>
      </c>
      <c r="B145" s="53" t="s">
        <v>994</v>
      </c>
      <c r="C145" s="53"/>
      <c r="D145" s="87">
        <f t="shared" si="0"/>
        <v>500</v>
      </c>
      <c r="E145" s="87">
        <f t="shared" si="0"/>
        <v>500</v>
      </c>
      <c r="F145" s="98">
        <f>F146</f>
        <v>0</v>
      </c>
    </row>
    <row r="146" spans="1:5" s="55" customFormat="1" ht="15">
      <c r="A146" s="52" t="s">
        <v>1087</v>
      </c>
      <c r="B146" s="53" t="s">
        <v>994</v>
      </c>
      <c r="C146" s="53" t="s">
        <v>1088</v>
      </c>
      <c r="D146" s="87">
        <v>500</v>
      </c>
      <c r="E146" s="87">
        <v>500</v>
      </c>
    </row>
    <row r="147" spans="1:5" s="55" customFormat="1" ht="30.75">
      <c r="A147" s="52" t="s">
        <v>999</v>
      </c>
      <c r="B147" s="53" t="s">
        <v>996</v>
      </c>
      <c r="C147" s="53"/>
      <c r="D147" s="87">
        <f>D148</f>
        <v>3303</v>
      </c>
      <c r="E147" s="87">
        <f>E148</f>
        <v>3303</v>
      </c>
    </row>
    <row r="148" spans="1:5" s="55" customFormat="1" ht="30.75">
      <c r="A148" s="52" t="s">
        <v>980</v>
      </c>
      <c r="B148" s="53" t="s">
        <v>997</v>
      </c>
      <c r="C148" s="53"/>
      <c r="D148" s="87">
        <f>D149+D151</f>
        <v>3303</v>
      </c>
      <c r="E148" s="87">
        <f>E149+E151</f>
        <v>3303</v>
      </c>
    </row>
    <row r="149" spans="1:5" s="55" customFormat="1" ht="93">
      <c r="A149" s="52" t="s">
        <v>832</v>
      </c>
      <c r="B149" s="53" t="s">
        <v>1008</v>
      </c>
      <c r="C149" s="53"/>
      <c r="D149" s="87">
        <f>D150</f>
        <v>672.4</v>
      </c>
      <c r="E149" s="87">
        <f>E150</f>
        <v>672.4</v>
      </c>
    </row>
    <row r="150" spans="1:6" s="55" customFormat="1" ht="30.75">
      <c r="A150" s="52" t="s">
        <v>587</v>
      </c>
      <c r="B150" s="53" t="s">
        <v>1008</v>
      </c>
      <c r="C150" s="53" t="s">
        <v>1086</v>
      </c>
      <c r="D150" s="87">
        <v>672.4</v>
      </c>
      <c r="E150" s="87">
        <v>672.4</v>
      </c>
      <c r="F150" s="55" t="s">
        <v>789</v>
      </c>
    </row>
    <row r="151" spans="1:5" s="55" customFormat="1" ht="46.5">
      <c r="A151" s="52" t="s">
        <v>925</v>
      </c>
      <c r="B151" s="53" t="s">
        <v>1009</v>
      </c>
      <c r="C151" s="53"/>
      <c r="D151" s="87">
        <f>D152</f>
        <v>2630.6</v>
      </c>
      <c r="E151" s="87">
        <f>E152</f>
        <v>2630.6</v>
      </c>
    </row>
    <row r="152" spans="1:6" s="55" customFormat="1" ht="30.75">
      <c r="A152" s="52" t="s">
        <v>587</v>
      </c>
      <c r="B152" s="53" t="s">
        <v>1009</v>
      </c>
      <c r="C152" s="53" t="s">
        <v>1086</v>
      </c>
      <c r="D152" s="87">
        <v>2630.6</v>
      </c>
      <c r="E152" s="87">
        <v>2630.6</v>
      </c>
      <c r="F152" s="55" t="s">
        <v>789</v>
      </c>
    </row>
    <row r="153" spans="1:6" s="56" customFormat="1" ht="46.5">
      <c r="A153" s="70" t="s">
        <v>840</v>
      </c>
      <c r="B153" s="57" t="s">
        <v>683</v>
      </c>
      <c r="C153" s="57"/>
      <c r="D153" s="183">
        <f>D154+D163+D166+D169</f>
        <v>74457</v>
      </c>
      <c r="E153" s="183">
        <f>E154+E163+E166+E169</f>
        <v>75014</v>
      </c>
      <c r="F153" s="55"/>
    </row>
    <row r="154" spans="1:6" s="56" customFormat="1" ht="46.5">
      <c r="A154" s="52" t="s">
        <v>685</v>
      </c>
      <c r="B154" s="53" t="s">
        <v>684</v>
      </c>
      <c r="C154" s="53"/>
      <c r="D154" s="87">
        <f>D155+D157+D159+D161</f>
        <v>44315</v>
      </c>
      <c r="E154" s="87">
        <f>E155+E157+E159+E161</f>
        <v>44799</v>
      </c>
      <c r="F154" s="55"/>
    </row>
    <row r="155" spans="1:6" s="56" customFormat="1" ht="15">
      <c r="A155" s="52" t="s">
        <v>580</v>
      </c>
      <c r="B155" s="53" t="s">
        <v>686</v>
      </c>
      <c r="C155" s="53"/>
      <c r="D155" s="87">
        <f>D156</f>
        <v>27135</v>
      </c>
      <c r="E155" s="87">
        <f>E156</f>
        <v>27505</v>
      </c>
      <c r="F155" s="55"/>
    </row>
    <row r="156" spans="1:6" s="56" customFormat="1" ht="30.75">
      <c r="A156" s="52" t="s">
        <v>1094</v>
      </c>
      <c r="B156" s="53" t="s">
        <v>686</v>
      </c>
      <c r="C156" s="53" t="s">
        <v>1095</v>
      </c>
      <c r="D156" s="87">
        <v>27135</v>
      </c>
      <c r="E156" s="87">
        <v>27505</v>
      </c>
      <c r="F156" s="55" t="s">
        <v>579</v>
      </c>
    </row>
    <row r="157" spans="1:5" s="55" customFormat="1" ht="15">
      <c r="A157" s="52" t="s">
        <v>31</v>
      </c>
      <c r="B157" s="53" t="s">
        <v>687</v>
      </c>
      <c r="C157" s="53"/>
      <c r="D157" s="87">
        <f>D158</f>
        <v>16180</v>
      </c>
      <c r="E157" s="87">
        <f>E158</f>
        <v>16294</v>
      </c>
    </row>
    <row r="158" spans="1:6" s="55" customFormat="1" ht="30.75">
      <c r="A158" s="52" t="s">
        <v>1094</v>
      </c>
      <c r="B158" s="53" t="s">
        <v>687</v>
      </c>
      <c r="C158" s="53" t="s">
        <v>1095</v>
      </c>
      <c r="D158" s="87">
        <v>16180</v>
      </c>
      <c r="E158" s="87">
        <v>16294</v>
      </c>
      <c r="F158" s="55" t="s">
        <v>579</v>
      </c>
    </row>
    <row r="159" spans="1:5" s="55" customFormat="1" ht="15">
      <c r="A159" s="52" t="s">
        <v>581</v>
      </c>
      <c r="B159" s="53" t="s">
        <v>688</v>
      </c>
      <c r="C159" s="53"/>
      <c r="D159" s="87">
        <f>D160</f>
        <v>1000</v>
      </c>
      <c r="E159" s="87">
        <f>E160</f>
        <v>1000</v>
      </c>
    </row>
    <row r="160" spans="1:6" s="55" customFormat="1" ht="30.75">
      <c r="A160" s="52" t="s">
        <v>587</v>
      </c>
      <c r="B160" s="53" t="s">
        <v>688</v>
      </c>
      <c r="C160" s="53" t="s">
        <v>1086</v>
      </c>
      <c r="D160" s="87">
        <v>1000</v>
      </c>
      <c r="E160" s="87">
        <v>1000</v>
      </c>
      <c r="F160" s="55" t="s">
        <v>579</v>
      </c>
    </row>
    <row r="161" spans="1:5" s="55" customFormat="1" ht="46.5" hidden="1">
      <c r="A161" s="52" t="s">
        <v>834</v>
      </c>
      <c r="B161" s="53" t="s">
        <v>690</v>
      </c>
      <c r="C161" s="53"/>
      <c r="D161" s="87">
        <f>D162</f>
        <v>0</v>
      </c>
      <c r="E161" s="87">
        <f>E162</f>
        <v>0</v>
      </c>
    </row>
    <row r="162" spans="1:6" s="55" customFormat="1" ht="30.75" hidden="1">
      <c r="A162" s="52" t="s">
        <v>1094</v>
      </c>
      <c r="B162" s="53" t="s">
        <v>690</v>
      </c>
      <c r="C162" s="53" t="s">
        <v>1095</v>
      </c>
      <c r="D162" s="87">
        <v>0</v>
      </c>
      <c r="E162" s="87">
        <v>0</v>
      </c>
      <c r="F162" s="55" t="s">
        <v>789</v>
      </c>
    </row>
    <row r="163" spans="1:6" s="56" customFormat="1" ht="30.75">
      <c r="A163" s="52" t="s">
        <v>689</v>
      </c>
      <c r="B163" s="53" t="s">
        <v>691</v>
      </c>
      <c r="C163" s="53"/>
      <c r="D163" s="87">
        <f>D164</f>
        <v>28177</v>
      </c>
      <c r="E163" s="87">
        <f>E164</f>
        <v>28250</v>
      </c>
      <c r="F163" s="55"/>
    </row>
    <row r="164" spans="1:6" s="56" customFormat="1" ht="15">
      <c r="A164" s="52" t="s">
        <v>30</v>
      </c>
      <c r="B164" s="53" t="s">
        <v>692</v>
      </c>
      <c r="C164" s="53"/>
      <c r="D164" s="87">
        <f>D165</f>
        <v>28177</v>
      </c>
      <c r="E164" s="87">
        <f>E165</f>
        <v>28250</v>
      </c>
      <c r="F164" s="55"/>
    </row>
    <row r="165" spans="1:6" s="56" customFormat="1" ht="30.75">
      <c r="A165" s="52" t="s">
        <v>1094</v>
      </c>
      <c r="B165" s="53" t="s">
        <v>692</v>
      </c>
      <c r="C165" s="53" t="s">
        <v>1095</v>
      </c>
      <c r="D165" s="87">
        <v>28177</v>
      </c>
      <c r="E165" s="87">
        <v>28250</v>
      </c>
      <c r="F165" s="55" t="s">
        <v>579</v>
      </c>
    </row>
    <row r="166" spans="1:6" s="56" customFormat="1" ht="30.75">
      <c r="A166" s="52" t="s">
        <v>917</v>
      </c>
      <c r="B166" s="53" t="s">
        <v>693</v>
      </c>
      <c r="C166" s="53"/>
      <c r="D166" s="87">
        <f>D167</f>
        <v>1260</v>
      </c>
      <c r="E166" s="87">
        <f>E167</f>
        <v>1260</v>
      </c>
      <c r="F166" s="55"/>
    </row>
    <row r="167" spans="1:5" s="55" customFormat="1" ht="15">
      <c r="A167" s="52" t="s">
        <v>1091</v>
      </c>
      <c r="B167" s="53" t="s">
        <v>694</v>
      </c>
      <c r="C167" s="53"/>
      <c r="D167" s="87">
        <f>D168</f>
        <v>1260</v>
      </c>
      <c r="E167" s="87">
        <f>E168</f>
        <v>1260</v>
      </c>
    </row>
    <row r="168" spans="1:6" s="55" customFormat="1" ht="30.75">
      <c r="A168" s="52" t="s">
        <v>587</v>
      </c>
      <c r="B168" s="53" t="s">
        <v>694</v>
      </c>
      <c r="C168" s="53" t="s">
        <v>1086</v>
      </c>
      <c r="D168" s="87">
        <v>1260</v>
      </c>
      <c r="E168" s="87">
        <v>1260</v>
      </c>
      <c r="F168" s="55" t="s">
        <v>579</v>
      </c>
    </row>
    <row r="169" spans="1:6" s="56" customFormat="1" ht="30.75">
      <c r="A169" s="52" t="s">
        <v>695</v>
      </c>
      <c r="B169" s="53" t="s">
        <v>696</v>
      </c>
      <c r="C169" s="53"/>
      <c r="D169" s="87">
        <f>D170</f>
        <v>705</v>
      </c>
      <c r="E169" s="87">
        <f>E170</f>
        <v>705</v>
      </c>
      <c r="F169" s="55"/>
    </row>
    <row r="170" spans="1:5" s="55" customFormat="1" ht="30.75">
      <c r="A170" s="52" t="s">
        <v>1092</v>
      </c>
      <c r="B170" s="53" t="s">
        <v>697</v>
      </c>
      <c r="C170" s="53"/>
      <c r="D170" s="87">
        <f>D171</f>
        <v>705</v>
      </c>
      <c r="E170" s="87">
        <f>E171</f>
        <v>705</v>
      </c>
    </row>
    <row r="171" spans="1:6" s="55" customFormat="1" ht="30.75">
      <c r="A171" s="52" t="s">
        <v>587</v>
      </c>
      <c r="B171" s="53" t="s">
        <v>697</v>
      </c>
      <c r="C171" s="53" t="s">
        <v>1086</v>
      </c>
      <c r="D171" s="87">
        <v>705</v>
      </c>
      <c r="E171" s="87">
        <v>705</v>
      </c>
      <c r="F171" s="55" t="s">
        <v>579</v>
      </c>
    </row>
    <row r="172" spans="1:7" s="56" customFormat="1" ht="46.5">
      <c r="A172" s="70" t="s">
        <v>842</v>
      </c>
      <c r="B172" s="57" t="s">
        <v>698</v>
      </c>
      <c r="C172" s="57"/>
      <c r="D172" s="183">
        <f>D173+D178+D185+D196</f>
        <v>51208.4</v>
      </c>
      <c r="E172" s="183">
        <f>E173+E178+E185+E196</f>
        <v>51292.4</v>
      </c>
      <c r="F172" s="55"/>
      <c r="G172" s="58"/>
    </row>
    <row r="173" spans="1:7" s="56" customFormat="1" ht="30.75">
      <c r="A173" s="52" t="s">
        <v>699</v>
      </c>
      <c r="B173" s="53" t="s">
        <v>700</v>
      </c>
      <c r="C173" s="53"/>
      <c r="D173" s="87">
        <f>D174</f>
        <v>2961</v>
      </c>
      <c r="E173" s="87">
        <f>E174</f>
        <v>2961</v>
      </c>
      <c r="F173" s="55"/>
      <c r="G173" s="58"/>
    </row>
    <row r="174" spans="1:7" s="56" customFormat="1" ht="15">
      <c r="A174" s="52" t="s">
        <v>586</v>
      </c>
      <c r="B174" s="53" t="s">
        <v>701</v>
      </c>
      <c r="C174" s="53"/>
      <c r="D174" s="87">
        <f>D175+D176+D177</f>
        <v>2961</v>
      </c>
      <c r="E174" s="87">
        <f>E175+E176+E177</f>
        <v>2961</v>
      </c>
      <c r="F174" s="55"/>
      <c r="G174" s="58"/>
    </row>
    <row r="175" spans="1:7" s="56" customFormat="1" ht="62.25">
      <c r="A175" s="52" t="s">
        <v>1084</v>
      </c>
      <c r="B175" s="53" t="s">
        <v>701</v>
      </c>
      <c r="C175" s="53" t="s">
        <v>1085</v>
      </c>
      <c r="D175" s="87">
        <v>2265</v>
      </c>
      <c r="E175" s="87">
        <v>2265</v>
      </c>
      <c r="F175" s="55"/>
      <c r="G175" s="58"/>
    </row>
    <row r="176" spans="1:7" s="56" customFormat="1" ht="30.75">
      <c r="A176" s="52" t="s">
        <v>587</v>
      </c>
      <c r="B176" s="53" t="s">
        <v>701</v>
      </c>
      <c r="C176" s="53" t="s">
        <v>1086</v>
      </c>
      <c r="D176" s="87">
        <v>685</v>
      </c>
      <c r="E176" s="87">
        <v>685</v>
      </c>
      <c r="F176" s="55"/>
      <c r="G176" s="58"/>
    </row>
    <row r="177" spans="1:7" s="56" customFormat="1" ht="15">
      <c r="A177" s="52" t="s">
        <v>1087</v>
      </c>
      <c r="B177" s="53" t="s">
        <v>701</v>
      </c>
      <c r="C177" s="53" t="s">
        <v>1088</v>
      </c>
      <c r="D177" s="87">
        <v>11</v>
      </c>
      <c r="E177" s="87">
        <v>11</v>
      </c>
      <c r="F177" s="55"/>
      <c r="G177" s="58"/>
    </row>
    <row r="178" spans="1:7" s="56" customFormat="1" ht="46.5">
      <c r="A178" s="52" t="s">
        <v>702</v>
      </c>
      <c r="B178" s="53" t="s">
        <v>703</v>
      </c>
      <c r="C178" s="53"/>
      <c r="D178" s="87">
        <f>D179+D183</f>
        <v>43385</v>
      </c>
      <c r="E178" s="87">
        <f>E179+E183</f>
        <v>43469</v>
      </c>
      <c r="F178" s="55"/>
      <c r="G178" s="58"/>
    </row>
    <row r="179" spans="1:7" s="56" customFormat="1" ht="15">
      <c r="A179" s="52" t="s">
        <v>586</v>
      </c>
      <c r="B179" s="53" t="s">
        <v>704</v>
      </c>
      <c r="C179" s="53"/>
      <c r="D179" s="87">
        <f>D180+D181+D182</f>
        <v>41492</v>
      </c>
      <c r="E179" s="87">
        <f>E180+E181+E182</f>
        <v>41576</v>
      </c>
      <c r="F179" s="55"/>
      <c r="G179" s="58"/>
    </row>
    <row r="180" spans="1:6" s="56" customFormat="1" ht="62.25">
      <c r="A180" s="52" t="s">
        <v>1084</v>
      </c>
      <c r="B180" s="53" t="s">
        <v>704</v>
      </c>
      <c r="C180" s="53" t="s">
        <v>1085</v>
      </c>
      <c r="D180" s="87">
        <v>30701</v>
      </c>
      <c r="E180" s="87">
        <v>30701</v>
      </c>
      <c r="F180" s="55" t="s">
        <v>579</v>
      </c>
    </row>
    <row r="181" spans="1:6" s="56" customFormat="1" ht="30.75">
      <c r="A181" s="52" t="s">
        <v>587</v>
      </c>
      <c r="B181" s="53" t="s">
        <v>704</v>
      </c>
      <c r="C181" s="53" t="s">
        <v>1086</v>
      </c>
      <c r="D181" s="87">
        <v>10591</v>
      </c>
      <c r="E181" s="87">
        <v>10675</v>
      </c>
      <c r="F181" s="55" t="s">
        <v>579</v>
      </c>
    </row>
    <row r="182" spans="1:6" s="56" customFormat="1" ht="15">
      <c r="A182" s="52" t="s">
        <v>1087</v>
      </c>
      <c r="B182" s="53" t="s">
        <v>704</v>
      </c>
      <c r="C182" s="53" t="s">
        <v>1088</v>
      </c>
      <c r="D182" s="87">
        <v>200</v>
      </c>
      <c r="E182" s="87">
        <v>200</v>
      </c>
      <c r="F182" s="55" t="s">
        <v>579</v>
      </c>
    </row>
    <row r="183" spans="1:5" s="55" customFormat="1" ht="30.75">
      <c r="A183" s="52" t="s">
        <v>252</v>
      </c>
      <c r="B183" s="53" t="s">
        <v>705</v>
      </c>
      <c r="C183" s="53"/>
      <c r="D183" s="87">
        <f>D184</f>
        <v>1893</v>
      </c>
      <c r="E183" s="87">
        <f>E184</f>
        <v>1893</v>
      </c>
    </row>
    <row r="184" spans="1:6" s="55" customFormat="1" ht="62.25">
      <c r="A184" s="52" t="s">
        <v>1084</v>
      </c>
      <c r="B184" s="53" t="s">
        <v>705</v>
      </c>
      <c r="C184" s="53" t="s">
        <v>1085</v>
      </c>
      <c r="D184" s="87">
        <v>1893</v>
      </c>
      <c r="E184" s="87">
        <v>1893</v>
      </c>
      <c r="F184" s="55" t="s">
        <v>579</v>
      </c>
    </row>
    <row r="185" spans="1:5" s="55" customFormat="1" ht="46.5">
      <c r="A185" s="52" t="s">
        <v>706</v>
      </c>
      <c r="B185" s="53" t="s">
        <v>707</v>
      </c>
      <c r="C185" s="53"/>
      <c r="D185" s="87">
        <f>D186+D188+D191+D193</f>
        <v>4862.4</v>
      </c>
      <c r="E185" s="87">
        <f>E186+E188+E191+E193</f>
        <v>4862.4</v>
      </c>
    </row>
    <row r="186" spans="1:5" s="55" customFormat="1" ht="46.5">
      <c r="A186" s="52" t="s">
        <v>1089</v>
      </c>
      <c r="B186" s="53" t="s">
        <v>708</v>
      </c>
      <c r="C186" s="53"/>
      <c r="D186" s="87">
        <f>D187</f>
        <v>0</v>
      </c>
      <c r="E186" s="87">
        <f>E187</f>
        <v>0</v>
      </c>
    </row>
    <row r="187" spans="1:6" s="55" customFormat="1" ht="15">
      <c r="A187" s="52" t="s">
        <v>550</v>
      </c>
      <c r="B187" s="53" t="s">
        <v>708</v>
      </c>
      <c r="C187" s="53" t="s">
        <v>1098</v>
      </c>
      <c r="D187" s="87">
        <v>0</v>
      </c>
      <c r="E187" s="87">
        <v>0</v>
      </c>
      <c r="F187" s="55" t="s">
        <v>792</v>
      </c>
    </row>
    <row r="188" spans="1:5" s="55" customFormat="1" ht="46.5">
      <c r="A188" s="52" t="s">
        <v>45</v>
      </c>
      <c r="B188" s="53" t="s">
        <v>711</v>
      </c>
      <c r="C188" s="53"/>
      <c r="D188" s="87">
        <f>D189+D190</f>
        <v>3635</v>
      </c>
      <c r="E188" s="87">
        <f>E189+E190</f>
        <v>3635</v>
      </c>
    </row>
    <row r="189" spans="1:6" s="55" customFormat="1" ht="62.25">
      <c r="A189" s="52" t="s">
        <v>1084</v>
      </c>
      <c r="B189" s="53" t="s">
        <v>711</v>
      </c>
      <c r="C189" s="53" t="s">
        <v>1085</v>
      </c>
      <c r="D189" s="87">
        <v>3300</v>
      </c>
      <c r="E189" s="87">
        <v>3300</v>
      </c>
      <c r="F189" s="55" t="s">
        <v>789</v>
      </c>
    </row>
    <row r="190" spans="1:6" s="55" customFormat="1" ht="30.75">
      <c r="A190" s="52" t="s">
        <v>587</v>
      </c>
      <c r="B190" s="53" t="s">
        <v>711</v>
      </c>
      <c r="C190" s="53" t="s">
        <v>1086</v>
      </c>
      <c r="D190" s="87">
        <f>335</f>
        <v>335</v>
      </c>
      <c r="E190" s="87">
        <v>335</v>
      </c>
      <c r="F190" s="55" t="s">
        <v>789</v>
      </c>
    </row>
    <row r="191" spans="1:5" s="55" customFormat="1" ht="62.25">
      <c r="A191" s="52" t="s">
        <v>829</v>
      </c>
      <c r="B191" s="53" t="s">
        <v>709</v>
      </c>
      <c r="C191" s="53"/>
      <c r="D191" s="87">
        <f>D192</f>
        <v>998</v>
      </c>
      <c r="E191" s="87">
        <f>E192</f>
        <v>998</v>
      </c>
    </row>
    <row r="192" spans="1:6" s="55" customFormat="1" ht="62.25">
      <c r="A192" s="52" t="s">
        <v>1084</v>
      </c>
      <c r="B192" s="53" t="s">
        <v>709</v>
      </c>
      <c r="C192" s="53" t="s">
        <v>1085</v>
      </c>
      <c r="D192" s="87">
        <v>998</v>
      </c>
      <c r="E192" s="87">
        <v>998</v>
      </c>
      <c r="F192" s="55" t="s">
        <v>789</v>
      </c>
    </row>
    <row r="193" spans="1:5" s="55" customFormat="1" ht="30.75">
      <c r="A193" s="52" t="s">
        <v>830</v>
      </c>
      <c r="B193" s="53" t="s">
        <v>710</v>
      </c>
      <c r="C193" s="53"/>
      <c r="D193" s="87">
        <f>D194+D195</f>
        <v>229.4</v>
      </c>
      <c r="E193" s="87">
        <f>E194+E195</f>
        <v>229.4</v>
      </c>
    </row>
    <row r="194" spans="1:6" s="55" customFormat="1" ht="62.25">
      <c r="A194" s="52" t="s">
        <v>1084</v>
      </c>
      <c r="B194" s="53" t="s">
        <v>710</v>
      </c>
      <c r="C194" s="53" t="s">
        <v>1085</v>
      </c>
      <c r="D194" s="87">
        <v>147</v>
      </c>
      <c r="E194" s="87">
        <v>147</v>
      </c>
      <c r="F194" s="55" t="s">
        <v>789</v>
      </c>
    </row>
    <row r="195" spans="1:6" s="55" customFormat="1" ht="30.75">
      <c r="A195" s="52" t="s">
        <v>587</v>
      </c>
      <c r="B195" s="53" t="s">
        <v>710</v>
      </c>
      <c r="C195" s="53" t="s">
        <v>1086</v>
      </c>
      <c r="D195" s="87">
        <v>82.4</v>
      </c>
      <c r="E195" s="87">
        <v>82.4</v>
      </c>
      <c r="F195" s="55" t="s">
        <v>789</v>
      </c>
    </row>
    <row r="196" spans="1:5" s="55" customFormat="1" ht="30.75">
      <c r="A196" s="52" t="s">
        <v>712</v>
      </c>
      <c r="B196" s="53" t="s">
        <v>713</v>
      </c>
      <c r="C196" s="53"/>
      <c r="D196" s="87">
        <f>D197</f>
        <v>0</v>
      </c>
      <c r="E196" s="87">
        <f>E197</f>
        <v>0</v>
      </c>
    </row>
    <row r="197" spans="1:7" s="56" customFormat="1" ht="15">
      <c r="A197" s="52" t="s">
        <v>590</v>
      </c>
      <c r="B197" s="53" t="s">
        <v>714</v>
      </c>
      <c r="C197" s="53"/>
      <c r="D197" s="87">
        <f>D198</f>
        <v>0</v>
      </c>
      <c r="E197" s="87">
        <f>E198</f>
        <v>0</v>
      </c>
      <c r="F197" s="55"/>
      <c r="G197" s="58"/>
    </row>
    <row r="198" spans="1:7" s="56" customFormat="1" ht="30.75">
      <c r="A198" s="52" t="s">
        <v>587</v>
      </c>
      <c r="B198" s="53" t="s">
        <v>714</v>
      </c>
      <c r="C198" s="53" t="s">
        <v>1086</v>
      </c>
      <c r="D198" s="87">
        <v>0</v>
      </c>
      <c r="E198" s="87">
        <v>0</v>
      </c>
      <c r="F198" s="55" t="s">
        <v>579</v>
      </c>
      <c r="G198" s="58"/>
    </row>
    <row r="199" spans="1:6" s="56" customFormat="1" ht="62.25">
      <c r="A199" s="70" t="s">
        <v>715</v>
      </c>
      <c r="B199" s="57" t="s">
        <v>716</v>
      </c>
      <c r="C199" s="57"/>
      <c r="D199" s="183">
        <f>D200+D203+D206+D209+D215+D218+D225+D236+D243</f>
        <v>105347.2</v>
      </c>
      <c r="E199" s="183">
        <f>E200+E203+E206+E209+E215+E218+E225+E236+E243</f>
        <v>39416.7</v>
      </c>
      <c r="F199" s="55"/>
    </row>
    <row r="200" spans="1:6" s="56" customFormat="1" ht="30.75">
      <c r="A200" s="52" t="s">
        <v>717</v>
      </c>
      <c r="B200" s="53" t="s">
        <v>718</v>
      </c>
      <c r="C200" s="53"/>
      <c r="D200" s="87">
        <f>D201</f>
        <v>1300</v>
      </c>
      <c r="E200" s="87">
        <f>E201</f>
        <v>1300</v>
      </c>
      <c r="F200" s="55"/>
    </row>
    <row r="201" spans="1:6" s="56" customFormat="1" ht="30.75">
      <c r="A201" s="52" t="s">
        <v>1023</v>
      </c>
      <c r="B201" s="53" t="s">
        <v>1024</v>
      </c>
      <c r="C201" s="53"/>
      <c r="D201" s="87">
        <f>D202</f>
        <v>1300</v>
      </c>
      <c r="E201" s="87">
        <f>E202</f>
        <v>1300</v>
      </c>
      <c r="F201" s="55"/>
    </row>
    <row r="202" spans="1:6" s="56" customFormat="1" ht="30.75">
      <c r="A202" s="52" t="s">
        <v>597</v>
      </c>
      <c r="B202" s="53" t="s">
        <v>1024</v>
      </c>
      <c r="C202" s="53" t="s">
        <v>1103</v>
      </c>
      <c r="D202" s="87">
        <v>1300</v>
      </c>
      <c r="E202" s="87">
        <v>1300</v>
      </c>
      <c r="F202" s="55"/>
    </row>
    <row r="203" spans="1:6" s="56" customFormat="1" ht="30.75">
      <c r="A203" s="52" t="s">
        <v>719</v>
      </c>
      <c r="B203" s="53" t="s">
        <v>720</v>
      </c>
      <c r="C203" s="53"/>
      <c r="D203" s="87">
        <f>D204</f>
        <v>58630.8</v>
      </c>
      <c r="E203" s="87">
        <f>E204</f>
        <v>4000</v>
      </c>
      <c r="F203" s="55"/>
    </row>
    <row r="204" spans="1:5" s="55" customFormat="1" ht="30.75">
      <c r="A204" s="52" t="s">
        <v>603</v>
      </c>
      <c r="B204" s="53" t="s">
        <v>721</v>
      </c>
      <c r="C204" s="53"/>
      <c r="D204" s="87">
        <f>D205</f>
        <v>58630.8</v>
      </c>
      <c r="E204" s="87">
        <f>E205</f>
        <v>4000</v>
      </c>
    </row>
    <row r="205" spans="1:6" s="55" customFormat="1" ht="30.75">
      <c r="A205" s="52" t="s">
        <v>597</v>
      </c>
      <c r="B205" s="53" t="s">
        <v>721</v>
      </c>
      <c r="C205" s="53" t="s">
        <v>1103</v>
      </c>
      <c r="D205" s="87">
        <v>58630.8</v>
      </c>
      <c r="E205" s="87">
        <v>4000</v>
      </c>
      <c r="F205" s="55" t="s">
        <v>579</v>
      </c>
    </row>
    <row r="206" spans="1:6" s="55" customFormat="1" ht="62.25">
      <c r="A206" s="52" t="s">
        <v>918</v>
      </c>
      <c r="B206" s="53" t="s">
        <v>722</v>
      </c>
      <c r="C206" s="53"/>
      <c r="D206" s="87">
        <f>D207</f>
        <v>6631.302</v>
      </c>
      <c r="E206" s="87">
        <f>E207</f>
        <v>6700</v>
      </c>
      <c r="F206" s="98" t="e">
        <f>F207+#REF!</f>
        <v>#REF!</v>
      </c>
    </row>
    <row r="207" spans="1:5" s="55" customFormat="1" ht="15">
      <c r="A207" s="52" t="s">
        <v>1012</v>
      </c>
      <c r="B207" s="53" t="s">
        <v>1025</v>
      </c>
      <c r="C207" s="53"/>
      <c r="D207" s="87">
        <f>D208</f>
        <v>6631.302</v>
      </c>
      <c r="E207" s="87">
        <f>E208</f>
        <v>6700</v>
      </c>
    </row>
    <row r="208" spans="1:5" s="55" customFormat="1" ht="30.75">
      <c r="A208" s="52" t="s">
        <v>597</v>
      </c>
      <c r="B208" s="53" t="s">
        <v>1025</v>
      </c>
      <c r="C208" s="53" t="s">
        <v>1103</v>
      </c>
      <c r="D208" s="87">
        <v>6631.302</v>
      </c>
      <c r="E208" s="87">
        <f>2200+4500</f>
        <v>6700</v>
      </c>
    </row>
    <row r="209" spans="1:5" s="55" customFormat="1" ht="46.5">
      <c r="A209" s="52" t="s">
        <v>919</v>
      </c>
      <c r="B209" s="53" t="s">
        <v>723</v>
      </c>
      <c r="C209" s="53"/>
      <c r="D209" s="87">
        <f>D210+D213</f>
        <v>13150</v>
      </c>
      <c r="E209" s="87">
        <f>E210+E213</f>
        <v>13150</v>
      </c>
    </row>
    <row r="210" spans="1:5" s="55" customFormat="1" ht="15">
      <c r="A210" s="52" t="s">
        <v>833</v>
      </c>
      <c r="B210" s="53" t="s">
        <v>724</v>
      </c>
      <c r="C210" s="53"/>
      <c r="D210" s="87">
        <f>D211+D212</f>
        <v>5050</v>
      </c>
      <c r="E210" s="87">
        <f>E211+E212</f>
        <v>5050</v>
      </c>
    </row>
    <row r="211" spans="1:6" s="55" customFormat="1" ht="30.75">
      <c r="A211" s="52" t="s">
        <v>587</v>
      </c>
      <c r="B211" s="53" t="s">
        <v>724</v>
      </c>
      <c r="C211" s="53" t="s">
        <v>1086</v>
      </c>
      <c r="D211" s="87">
        <v>50</v>
      </c>
      <c r="E211" s="87">
        <v>50</v>
      </c>
      <c r="F211" s="55" t="s">
        <v>579</v>
      </c>
    </row>
    <row r="212" spans="1:5" s="55" customFormat="1" ht="15">
      <c r="A212" s="52" t="s">
        <v>550</v>
      </c>
      <c r="B212" s="53" t="s">
        <v>724</v>
      </c>
      <c r="C212" s="53" t="s">
        <v>1098</v>
      </c>
      <c r="D212" s="87">
        <v>5000</v>
      </c>
      <c r="E212" s="87">
        <v>5000</v>
      </c>
    </row>
    <row r="213" spans="1:5" s="55" customFormat="1" ht="62.25">
      <c r="A213" s="52" t="s">
        <v>1135</v>
      </c>
      <c r="B213" s="53" t="s">
        <v>725</v>
      </c>
      <c r="C213" s="53"/>
      <c r="D213" s="87">
        <f>D214</f>
        <v>8100</v>
      </c>
      <c r="E213" s="87">
        <f>E214</f>
        <v>8100</v>
      </c>
    </row>
    <row r="214" spans="1:6" s="55" customFormat="1" ht="15">
      <c r="A214" s="52" t="s">
        <v>550</v>
      </c>
      <c r="B214" s="53" t="s">
        <v>725</v>
      </c>
      <c r="C214" s="53" t="s">
        <v>1098</v>
      </c>
      <c r="D214" s="87">
        <v>8100</v>
      </c>
      <c r="E214" s="87">
        <v>8100</v>
      </c>
      <c r="F214" s="55" t="s">
        <v>789</v>
      </c>
    </row>
    <row r="215" spans="1:5" s="55" customFormat="1" ht="46.5">
      <c r="A215" s="52" t="s">
        <v>726</v>
      </c>
      <c r="B215" s="53" t="s">
        <v>934</v>
      </c>
      <c r="C215" s="53"/>
      <c r="D215" s="87">
        <f>D216</f>
        <v>100</v>
      </c>
      <c r="E215" s="87">
        <f>E216</f>
        <v>100</v>
      </c>
    </row>
    <row r="216" spans="1:5" s="55" customFormat="1" ht="78">
      <c r="A216" s="52" t="s">
        <v>1034</v>
      </c>
      <c r="B216" s="53" t="s">
        <v>1036</v>
      </c>
      <c r="C216" s="53"/>
      <c r="D216" s="87">
        <f>D217</f>
        <v>100</v>
      </c>
      <c r="E216" s="87">
        <f>E217</f>
        <v>100</v>
      </c>
    </row>
    <row r="217" spans="1:6" s="55" customFormat="1" ht="30.75">
      <c r="A217" s="52" t="s">
        <v>587</v>
      </c>
      <c r="B217" s="53" t="s">
        <v>1036</v>
      </c>
      <c r="C217" s="53" t="s">
        <v>1086</v>
      </c>
      <c r="D217" s="87">
        <v>100</v>
      </c>
      <c r="E217" s="87">
        <v>100</v>
      </c>
      <c r="F217" s="55" t="s">
        <v>579</v>
      </c>
    </row>
    <row r="218" spans="1:5" s="55" customFormat="1" ht="30.75">
      <c r="A218" s="52" t="s">
        <v>727</v>
      </c>
      <c r="B218" s="53" t="s">
        <v>728</v>
      </c>
      <c r="C218" s="53"/>
      <c r="D218" s="87">
        <f>D221+D223+D219</f>
        <v>11293.898000000001</v>
      </c>
      <c r="E218" s="87">
        <f>E221+E223</f>
        <v>0</v>
      </c>
    </row>
    <row r="219" spans="1:5" s="55" customFormat="1" ht="46.5">
      <c r="A219" s="52" t="s">
        <v>1245</v>
      </c>
      <c r="B219" s="53" t="s">
        <v>366</v>
      </c>
      <c r="C219" s="53"/>
      <c r="D219" s="87">
        <f>D220</f>
        <v>68.698</v>
      </c>
      <c r="E219" s="87">
        <v>0</v>
      </c>
    </row>
    <row r="220" spans="1:5" s="55" customFormat="1" ht="30.75">
      <c r="A220" s="52" t="s">
        <v>597</v>
      </c>
      <c r="B220" s="53" t="s">
        <v>366</v>
      </c>
      <c r="C220" s="53" t="s">
        <v>1103</v>
      </c>
      <c r="D220" s="87">
        <v>68.698</v>
      </c>
      <c r="E220" s="87">
        <v>0</v>
      </c>
    </row>
    <row r="221" spans="1:5" s="55" customFormat="1" ht="46.5">
      <c r="A221" s="52" t="s">
        <v>929</v>
      </c>
      <c r="B221" s="53" t="s">
        <v>928</v>
      </c>
      <c r="C221" s="53"/>
      <c r="D221" s="87">
        <f>D222</f>
        <v>2711.2</v>
      </c>
      <c r="E221" s="87">
        <f>E222</f>
        <v>0</v>
      </c>
    </row>
    <row r="222" spans="1:5" s="55" customFormat="1" ht="30.75">
      <c r="A222" s="52" t="s">
        <v>597</v>
      </c>
      <c r="B222" s="53" t="s">
        <v>928</v>
      </c>
      <c r="C222" s="53" t="s">
        <v>1103</v>
      </c>
      <c r="D222" s="87">
        <v>2711.2</v>
      </c>
      <c r="E222" s="87">
        <v>0</v>
      </c>
    </row>
    <row r="223" spans="1:5" s="55" customFormat="1" ht="30.75">
      <c r="A223" s="52" t="s">
        <v>527</v>
      </c>
      <c r="B223" s="53" t="s">
        <v>927</v>
      </c>
      <c r="C223" s="53"/>
      <c r="D223" s="87">
        <f>D224</f>
        <v>8514</v>
      </c>
      <c r="E223" s="87">
        <f>E224</f>
        <v>0</v>
      </c>
    </row>
    <row r="224" spans="1:5" s="55" customFormat="1" ht="30.75">
      <c r="A224" s="52" t="s">
        <v>597</v>
      </c>
      <c r="B224" s="53" t="s">
        <v>927</v>
      </c>
      <c r="C224" s="53" t="s">
        <v>1103</v>
      </c>
      <c r="D224" s="87">
        <v>8514</v>
      </c>
      <c r="E224" s="87">
        <v>0</v>
      </c>
    </row>
    <row r="225" spans="1:5" s="55" customFormat="1" ht="46.5">
      <c r="A225" s="52" t="s">
        <v>729</v>
      </c>
      <c r="B225" s="53" t="s">
        <v>730</v>
      </c>
      <c r="C225" s="53"/>
      <c r="D225" s="87">
        <f>D226+D228+D230+D232+D234</f>
        <v>9987</v>
      </c>
      <c r="E225" s="87">
        <f>E226+E228+E230+E232+E234</f>
        <v>9987</v>
      </c>
    </row>
    <row r="226" spans="1:5" s="55" customFormat="1" ht="62.25" hidden="1">
      <c r="A226" s="52" t="s">
        <v>352</v>
      </c>
      <c r="B226" s="53" t="s">
        <v>731</v>
      </c>
      <c r="C226" s="53"/>
      <c r="D226" s="87">
        <f>D227</f>
        <v>0</v>
      </c>
      <c r="E226" s="87">
        <f>E227</f>
        <v>0</v>
      </c>
    </row>
    <row r="227" spans="1:6" s="55" customFormat="1" ht="30.75" hidden="1">
      <c r="A227" s="52" t="s">
        <v>597</v>
      </c>
      <c r="B227" s="53" t="s">
        <v>731</v>
      </c>
      <c r="C227" s="53" t="s">
        <v>1103</v>
      </c>
      <c r="D227" s="87">
        <v>0</v>
      </c>
      <c r="E227" s="87">
        <v>0</v>
      </c>
      <c r="F227" s="55" t="s">
        <v>792</v>
      </c>
    </row>
    <row r="228" spans="1:5" s="55" customFormat="1" ht="78">
      <c r="A228" s="52" t="s">
        <v>618</v>
      </c>
      <c r="B228" s="53" t="s">
        <v>960</v>
      </c>
      <c r="C228" s="53"/>
      <c r="D228" s="87">
        <f>D229</f>
        <v>8137</v>
      </c>
      <c r="E228" s="87">
        <f>E229</f>
        <v>8137</v>
      </c>
    </row>
    <row r="229" spans="1:6" s="55" customFormat="1" ht="30.75">
      <c r="A229" s="52" t="s">
        <v>597</v>
      </c>
      <c r="B229" s="53" t="s">
        <v>960</v>
      </c>
      <c r="C229" s="53" t="s">
        <v>1103</v>
      </c>
      <c r="D229" s="87">
        <v>8137</v>
      </c>
      <c r="E229" s="87">
        <v>8137</v>
      </c>
      <c r="F229" s="55" t="s">
        <v>789</v>
      </c>
    </row>
    <row r="230" spans="1:5" s="55" customFormat="1" ht="78">
      <c r="A230" s="52" t="s">
        <v>521</v>
      </c>
      <c r="B230" s="53" t="s">
        <v>732</v>
      </c>
      <c r="C230" s="53"/>
      <c r="D230" s="87">
        <f>D231</f>
        <v>500</v>
      </c>
      <c r="E230" s="87">
        <f>E231</f>
        <v>500</v>
      </c>
    </row>
    <row r="231" spans="1:6" s="55" customFormat="1" ht="30.75">
      <c r="A231" s="52" t="s">
        <v>587</v>
      </c>
      <c r="B231" s="53" t="s">
        <v>732</v>
      </c>
      <c r="C231" s="53" t="s">
        <v>1086</v>
      </c>
      <c r="D231" s="87">
        <v>500</v>
      </c>
      <c r="E231" s="87">
        <v>500</v>
      </c>
      <c r="F231" s="55" t="s">
        <v>789</v>
      </c>
    </row>
    <row r="232" spans="1:5" s="55" customFormat="1" ht="46.5">
      <c r="A232" s="52" t="s">
        <v>1018</v>
      </c>
      <c r="B232" s="53" t="s">
        <v>1017</v>
      </c>
      <c r="C232" s="53"/>
      <c r="D232" s="87">
        <f>D233</f>
        <v>850</v>
      </c>
      <c r="E232" s="87">
        <f>E233</f>
        <v>850</v>
      </c>
    </row>
    <row r="233" spans="1:6" s="55" customFormat="1" ht="15">
      <c r="A233" s="52" t="s">
        <v>1100</v>
      </c>
      <c r="B233" s="53" t="s">
        <v>1017</v>
      </c>
      <c r="C233" s="53" t="s">
        <v>1099</v>
      </c>
      <c r="D233" s="87">
        <v>850</v>
      </c>
      <c r="E233" s="87">
        <v>850</v>
      </c>
      <c r="F233" s="55" t="s">
        <v>579</v>
      </c>
    </row>
    <row r="234" spans="1:6" s="56" customFormat="1" ht="46.5">
      <c r="A234" s="52" t="s">
        <v>1020</v>
      </c>
      <c r="B234" s="53" t="s">
        <v>1019</v>
      </c>
      <c r="C234" s="53"/>
      <c r="D234" s="87">
        <f>D235</f>
        <v>500</v>
      </c>
      <c r="E234" s="87">
        <f>E235</f>
        <v>500</v>
      </c>
      <c r="F234" s="55"/>
    </row>
    <row r="235" spans="1:6" s="56" customFormat="1" ht="15">
      <c r="A235" s="52" t="s">
        <v>1100</v>
      </c>
      <c r="B235" s="53" t="s">
        <v>1019</v>
      </c>
      <c r="C235" s="53" t="s">
        <v>1099</v>
      </c>
      <c r="D235" s="87">
        <v>500</v>
      </c>
      <c r="E235" s="87">
        <v>500</v>
      </c>
      <c r="F235" s="55" t="s">
        <v>579</v>
      </c>
    </row>
    <row r="236" spans="1:6" s="56" customFormat="1" ht="30.75">
      <c r="A236" s="52" t="s">
        <v>756</v>
      </c>
      <c r="B236" s="53" t="s">
        <v>757</v>
      </c>
      <c r="C236" s="53"/>
      <c r="D236" s="87">
        <f>D237+D239+D241</f>
        <v>2750</v>
      </c>
      <c r="E236" s="87">
        <f>E237+E239+E241</f>
        <v>2750</v>
      </c>
      <c r="F236" s="55"/>
    </row>
    <row r="237" spans="1:5" s="55" customFormat="1" ht="30.75">
      <c r="A237" s="52" t="s">
        <v>800</v>
      </c>
      <c r="B237" s="53" t="s">
        <v>759</v>
      </c>
      <c r="C237" s="53"/>
      <c r="D237" s="87">
        <f>D238</f>
        <v>1050</v>
      </c>
      <c r="E237" s="87">
        <f>E238</f>
        <v>1050</v>
      </c>
    </row>
    <row r="238" spans="1:6" s="55" customFormat="1" ht="30.75">
      <c r="A238" s="52" t="s">
        <v>587</v>
      </c>
      <c r="B238" s="53" t="s">
        <v>759</v>
      </c>
      <c r="C238" s="53" t="s">
        <v>1086</v>
      </c>
      <c r="D238" s="87">
        <v>1050</v>
      </c>
      <c r="E238" s="87">
        <v>1050</v>
      </c>
      <c r="F238" s="55" t="s">
        <v>579</v>
      </c>
    </row>
    <row r="239" spans="1:5" s="55" customFormat="1" ht="30.75">
      <c r="A239" s="52" t="s">
        <v>83</v>
      </c>
      <c r="B239" s="53" t="s">
        <v>760</v>
      </c>
      <c r="C239" s="53"/>
      <c r="D239" s="87">
        <f>D240</f>
        <v>1200</v>
      </c>
      <c r="E239" s="87">
        <f>E240</f>
        <v>1200</v>
      </c>
    </row>
    <row r="240" spans="1:6" s="55" customFormat="1" ht="30.75">
      <c r="A240" s="52" t="s">
        <v>587</v>
      </c>
      <c r="B240" s="53" t="s">
        <v>760</v>
      </c>
      <c r="C240" s="53" t="s">
        <v>1086</v>
      </c>
      <c r="D240" s="87">
        <v>1200</v>
      </c>
      <c r="E240" s="87">
        <v>1200</v>
      </c>
      <c r="F240" s="55" t="s">
        <v>579</v>
      </c>
    </row>
    <row r="241" spans="1:5" s="55" customFormat="1" ht="15">
      <c r="A241" s="52" t="s">
        <v>300</v>
      </c>
      <c r="B241" s="53" t="s">
        <v>761</v>
      </c>
      <c r="C241" s="53"/>
      <c r="D241" s="87">
        <f>D242</f>
        <v>500</v>
      </c>
      <c r="E241" s="87">
        <f>E242</f>
        <v>500</v>
      </c>
    </row>
    <row r="242" spans="1:6" s="55" customFormat="1" ht="30.75">
      <c r="A242" s="52" t="s">
        <v>587</v>
      </c>
      <c r="B242" s="53" t="s">
        <v>761</v>
      </c>
      <c r="C242" s="53" t="s">
        <v>1086</v>
      </c>
      <c r="D242" s="87">
        <v>500</v>
      </c>
      <c r="E242" s="87">
        <v>500</v>
      </c>
      <c r="F242" s="55" t="s">
        <v>579</v>
      </c>
    </row>
    <row r="243" spans="1:6" s="56" customFormat="1" ht="30.75">
      <c r="A243" s="52" t="s">
        <v>758</v>
      </c>
      <c r="B243" s="53" t="s">
        <v>762</v>
      </c>
      <c r="C243" s="53"/>
      <c r="D243" s="87">
        <f>D244+D246</f>
        <v>1504.2</v>
      </c>
      <c r="E243" s="87">
        <f>E244+E246</f>
        <v>1429.7</v>
      </c>
      <c r="F243" s="55"/>
    </row>
    <row r="244" spans="1:5" s="55" customFormat="1" ht="15">
      <c r="A244" s="52" t="s">
        <v>1026</v>
      </c>
      <c r="B244" s="53" t="s">
        <v>1027</v>
      </c>
      <c r="C244" s="53"/>
      <c r="D244" s="87">
        <f>D245</f>
        <v>1000</v>
      </c>
      <c r="E244" s="87">
        <f>E245</f>
        <v>1000</v>
      </c>
    </row>
    <row r="245" spans="1:6" s="55" customFormat="1" ht="30.75">
      <c r="A245" s="52" t="s">
        <v>587</v>
      </c>
      <c r="B245" s="53" t="s">
        <v>1027</v>
      </c>
      <c r="C245" s="53" t="s">
        <v>1086</v>
      </c>
      <c r="D245" s="87">
        <v>1000</v>
      </c>
      <c r="E245" s="87">
        <v>1000</v>
      </c>
      <c r="F245" s="55" t="s">
        <v>579</v>
      </c>
    </row>
    <row r="246" spans="1:5" s="55" customFormat="1" ht="46.5">
      <c r="A246" s="52" t="s">
        <v>601</v>
      </c>
      <c r="B246" s="53" t="s">
        <v>763</v>
      </c>
      <c r="C246" s="53"/>
      <c r="D246" s="87">
        <f>D247</f>
        <v>504.2</v>
      </c>
      <c r="E246" s="87">
        <f>E247</f>
        <v>429.7</v>
      </c>
    </row>
    <row r="247" spans="1:6" s="55" customFormat="1" ht="30.75">
      <c r="A247" s="52" t="s">
        <v>587</v>
      </c>
      <c r="B247" s="53" t="s">
        <v>763</v>
      </c>
      <c r="C247" s="53" t="s">
        <v>1086</v>
      </c>
      <c r="D247" s="87">
        <v>504.2</v>
      </c>
      <c r="E247" s="87">
        <v>429.7</v>
      </c>
      <c r="F247" s="55" t="s">
        <v>789</v>
      </c>
    </row>
    <row r="248" spans="1:6" s="56" customFormat="1" ht="46.5">
      <c r="A248" s="70" t="s">
        <v>841</v>
      </c>
      <c r="B248" s="50" t="s">
        <v>733</v>
      </c>
      <c r="C248" s="57"/>
      <c r="D248" s="183">
        <f>D249+D255</f>
        <v>39601</v>
      </c>
      <c r="E248" s="183">
        <f>E249+E255</f>
        <v>40673</v>
      </c>
      <c r="F248" s="55"/>
    </row>
    <row r="249" spans="1:6" s="56" customFormat="1" ht="30.75">
      <c r="A249" s="52" t="s">
        <v>734</v>
      </c>
      <c r="B249" s="43" t="s">
        <v>735</v>
      </c>
      <c r="C249" s="53"/>
      <c r="D249" s="87">
        <f>D250+D253</f>
        <v>39326</v>
      </c>
      <c r="E249" s="87">
        <f>E250+E253</f>
        <v>40398</v>
      </c>
      <c r="F249" s="55"/>
    </row>
    <row r="250" spans="1:5" s="55" customFormat="1" ht="15">
      <c r="A250" s="52" t="s">
        <v>122</v>
      </c>
      <c r="B250" s="53" t="s">
        <v>736</v>
      </c>
      <c r="C250" s="53"/>
      <c r="D250" s="87">
        <f>D251+D252</f>
        <v>9244</v>
      </c>
      <c r="E250" s="87">
        <f>E251+E252</f>
        <v>9518</v>
      </c>
    </row>
    <row r="251" spans="1:5" s="55" customFormat="1" ht="30.75">
      <c r="A251" s="52" t="s">
        <v>587</v>
      </c>
      <c r="B251" s="53" t="s">
        <v>736</v>
      </c>
      <c r="C251" s="53" t="s">
        <v>1086</v>
      </c>
      <c r="D251" s="87">
        <f>34419-30082</f>
        <v>4337</v>
      </c>
      <c r="E251" s="87">
        <f>35491-30880</f>
        <v>4611</v>
      </c>
    </row>
    <row r="252" spans="1:6" s="55" customFormat="1" ht="15">
      <c r="A252" s="52" t="s">
        <v>550</v>
      </c>
      <c r="B252" s="53" t="s">
        <v>736</v>
      </c>
      <c r="C252" s="53" t="s">
        <v>1098</v>
      </c>
      <c r="D252" s="87">
        <v>4907</v>
      </c>
      <c r="E252" s="87">
        <v>4907</v>
      </c>
      <c r="F252" s="55" t="s">
        <v>790</v>
      </c>
    </row>
    <row r="253" spans="1:5" s="55" customFormat="1" ht="46.5">
      <c r="A253" s="52" t="s">
        <v>1042</v>
      </c>
      <c r="B253" s="53" t="s">
        <v>1041</v>
      </c>
      <c r="C253" s="53"/>
      <c r="D253" s="87">
        <f>D254</f>
        <v>30082</v>
      </c>
      <c r="E253" s="87">
        <f>E254</f>
        <v>30880</v>
      </c>
    </row>
    <row r="254" spans="1:5" s="55" customFormat="1" ht="30.75">
      <c r="A254" s="52" t="s">
        <v>587</v>
      </c>
      <c r="B254" s="53" t="s">
        <v>1041</v>
      </c>
      <c r="C254" s="53" t="s">
        <v>1086</v>
      </c>
      <c r="D254" s="87">
        <v>30082</v>
      </c>
      <c r="E254" s="87">
        <v>30880</v>
      </c>
    </row>
    <row r="255" spans="1:5" s="55" customFormat="1" ht="30.75">
      <c r="A255" s="52" t="s">
        <v>737</v>
      </c>
      <c r="B255" s="53" t="s">
        <v>738</v>
      </c>
      <c r="C255" s="53"/>
      <c r="D255" s="87">
        <f>D256</f>
        <v>275</v>
      </c>
      <c r="E255" s="87">
        <f>E256</f>
        <v>275</v>
      </c>
    </row>
    <row r="256" spans="1:5" s="55" customFormat="1" ht="15">
      <c r="A256" s="52" t="s">
        <v>1121</v>
      </c>
      <c r="B256" s="43" t="s">
        <v>739</v>
      </c>
      <c r="C256" s="65"/>
      <c r="D256" s="87">
        <f>D257</f>
        <v>275</v>
      </c>
      <c r="E256" s="87">
        <f>E257</f>
        <v>275</v>
      </c>
    </row>
    <row r="257" spans="1:6" s="55" customFormat="1" ht="15">
      <c r="A257" s="52" t="s">
        <v>1087</v>
      </c>
      <c r="B257" s="43" t="s">
        <v>739</v>
      </c>
      <c r="C257" s="53" t="s">
        <v>1088</v>
      </c>
      <c r="D257" s="87">
        <v>275</v>
      </c>
      <c r="E257" s="87">
        <v>275</v>
      </c>
      <c r="F257" s="55" t="s">
        <v>579</v>
      </c>
    </row>
    <row r="258" spans="1:6" s="56" customFormat="1" ht="46.5">
      <c r="A258" s="70" t="s">
        <v>740</v>
      </c>
      <c r="B258" s="57" t="s">
        <v>741</v>
      </c>
      <c r="C258" s="57"/>
      <c r="D258" s="183">
        <v>0</v>
      </c>
      <c r="E258" s="183">
        <v>0</v>
      </c>
      <c r="F258" s="55"/>
    </row>
    <row r="259" spans="1:6" s="56" customFormat="1" ht="62.25">
      <c r="A259" s="70" t="s">
        <v>742</v>
      </c>
      <c r="B259" s="57" t="s">
        <v>743</v>
      </c>
      <c r="C259" s="57"/>
      <c r="D259" s="183">
        <f>D260+D263+D268</f>
        <v>2882</v>
      </c>
      <c r="E259" s="183">
        <f>E260+E263+E268</f>
        <v>2974</v>
      </c>
      <c r="F259" s="55"/>
    </row>
    <row r="260" spans="1:6" s="56" customFormat="1" ht="46.5">
      <c r="A260" s="52" t="s">
        <v>920</v>
      </c>
      <c r="B260" s="53" t="s">
        <v>744</v>
      </c>
      <c r="C260" s="53"/>
      <c r="D260" s="87">
        <f>D261</f>
        <v>600</v>
      </c>
      <c r="E260" s="87">
        <f>E261</f>
        <v>600</v>
      </c>
      <c r="F260" s="55"/>
    </row>
    <row r="261" spans="1:5" s="55" customFormat="1" ht="15">
      <c r="A261" s="52" t="s">
        <v>863</v>
      </c>
      <c r="B261" s="53" t="s">
        <v>745</v>
      </c>
      <c r="C261" s="53"/>
      <c r="D261" s="87">
        <f>D262</f>
        <v>600</v>
      </c>
      <c r="E261" s="87">
        <f>E262</f>
        <v>600</v>
      </c>
    </row>
    <row r="262" spans="1:6" s="55" customFormat="1" ht="15">
      <c r="A262" s="52" t="s">
        <v>1087</v>
      </c>
      <c r="B262" s="53" t="s">
        <v>745</v>
      </c>
      <c r="C262" s="53" t="s">
        <v>1088</v>
      </c>
      <c r="D262" s="87">
        <v>600</v>
      </c>
      <c r="E262" s="87">
        <v>600</v>
      </c>
      <c r="F262" s="55" t="s">
        <v>579</v>
      </c>
    </row>
    <row r="263" spans="1:5" s="55" customFormat="1" ht="46.5">
      <c r="A263" s="52" t="s">
        <v>921</v>
      </c>
      <c r="B263" s="53" t="s">
        <v>746</v>
      </c>
      <c r="C263" s="53"/>
      <c r="D263" s="87">
        <f>D264</f>
        <v>2182</v>
      </c>
      <c r="E263" s="87">
        <f>E264</f>
        <v>2274</v>
      </c>
    </row>
    <row r="264" spans="1:5" s="55" customFormat="1" ht="15">
      <c r="A264" s="52" t="s">
        <v>123</v>
      </c>
      <c r="B264" s="53" t="s">
        <v>747</v>
      </c>
      <c r="C264" s="53"/>
      <c r="D264" s="87">
        <f>D265+D266+D267</f>
        <v>2182</v>
      </c>
      <c r="E264" s="87">
        <f>E265+E266+E267</f>
        <v>2274</v>
      </c>
    </row>
    <row r="265" spans="1:6" s="55" customFormat="1" ht="62.25">
      <c r="A265" s="52" t="s">
        <v>1084</v>
      </c>
      <c r="B265" s="53" t="s">
        <v>747</v>
      </c>
      <c r="C265" s="53" t="s">
        <v>1085</v>
      </c>
      <c r="D265" s="87">
        <v>1843</v>
      </c>
      <c r="E265" s="87">
        <v>1935</v>
      </c>
      <c r="F265" s="55" t="s">
        <v>579</v>
      </c>
    </row>
    <row r="266" spans="1:6" s="55" customFormat="1" ht="30.75">
      <c r="A266" s="52" t="s">
        <v>587</v>
      </c>
      <c r="B266" s="53" t="s">
        <v>747</v>
      </c>
      <c r="C266" s="53" t="s">
        <v>1086</v>
      </c>
      <c r="D266" s="87">
        <v>333</v>
      </c>
      <c r="E266" s="87">
        <v>333</v>
      </c>
      <c r="F266" s="55" t="s">
        <v>579</v>
      </c>
    </row>
    <row r="267" spans="1:6" s="55" customFormat="1" ht="15">
      <c r="A267" s="52" t="s">
        <v>1087</v>
      </c>
      <c r="B267" s="53" t="s">
        <v>747</v>
      </c>
      <c r="C267" s="53" t="s">
        <v>1088</v>
      </c>
      <c r="D267" s="87">
        <v>6</v>
      </c>
      <c r="E267" s="87">
        <v>6</v>
      </c>
      <c r="F267" s="55" t="s">
        <v>579</v>
      </c>
    </row>
    <row r="268" spans="1:5" s="55" customFormat="1" ht="46.5">
      <c r="A268" s="52" t="s">
        <v>983</v>
      </c>
      <c r="B268" s="53" t="s">
        <v>984</v>
      </c>
      <c r="C268" s="53"/>
      <c r="D268" s="87">
        <f>D269</f>
        <v>100</v>
      </c>
      <c r="E268" s="87">
        <f>E269</f>
        <v>100</v>
      </c>
    </row>
    <row r="269" spans="1:5" s="55" customFormat="1" ht="30.75">
      <c r="A269" s="52" t="s">
        <v>1013</v>
      </c>
      <c r="B269" s="53" t="s">
        <v>985</v>
      </c>
      <c r="C269" s="53"/>
      <c r="D269" s="87">
        <f>D270</f>
        <v>100</v>
      </c>
      <c r="E269" s="87">
        <f>E270</f>
        <v>100</v>
      </c>
    </row>
    <row r="270" spans="1:5" s="55" customFormat="1" ht="30.75">
      <c r="A270" s="52" t="s">
        <v>587</v>
      </c>
      <c r="B270" s="53" t="s">
        <v>985</v>
      </c>
      <c r="C270" s="53" t="s">
        <v>1086</v>
      </c>
      <c r="D270" s="87">
        <v>100</v>
      </c>
      <c r="E270" s="87">
        <v>100</v>
      </c>
    </row>
    <row r="271" spans="1:5" s="55" customFormat="1" ht="46.5">
      <c r="A271" s="70" t="s">
        <v>748</v>
      </c>
      <c r="B271" s="57" t="s">
        <v>749</v>
      </c>
      <c r="C271" s="57"/>
      <c r="D271" s="183">
        <f>D272+D275+D276</f>
        <v>773</v>
      </c>
      <c r="E271" s="183">
        <f>E272+E275+E276</f>
        <v>783</v>
      </c>
    </row>
    <row r="272" spans="1:5" s="55" customFormat="1" ht="46.5">
      <c r="A272" s="52" t="s">
        <v>922</v>
      </c>
      <c r="B272" s="53" t="s">
        <v>750</v>
      </c>
      <c r="C272" s="57"/>
      <c r="D272" s="87">
        <f>D273</f>
        <v>583</v>
      </c>
      <c r="E272" s="87">
        <f>E273</f>
        <v>583</v>
      </c>
    </row>
    <row r="273" spans="1:5" s="55" customFormat="1" ht="15">
      <c r="A273" s="52" t="s">
        <v>123</v>
      </c>
      <c r="B273" s="53" t="s">
        <v>751</v>
      </c>
      <c r="C273" s="53"/>
      <c r="D273" s="87">
        <f>D274</f>
        <v>583</v>
      </c>
      <c r="E273" s="87">
        <f>E274</f>
        <v>583</v>
      </c>
    </row>
    <row r="274" spans="1:6" s="55" customFormat="1" ht="30.75">
      <c r="A274" s="52" t="s">
        <v>587</v>
      </c>
      <c r="B274" s="53" t="s">
        <v>751</v>
      </c>
      <c r="C274" s="53" t="s">
        <v>1086</v>
      </c>
      <c r="D274" s="87">
        <v>583</v>
      </c>
      <c r="E274" s="87">
        <v>583</v>
      </c>
      <c r="F274" s="55" t="s">
        <v>579</v>
      </c>
    </row>
    <row r="275" spans="1:5" s="55" customFormat="1" ht="46.5">
      <c r="A275" s="52" t="s">
        <v>923</v>
      </c>
      <c r="B275" s="53" t="s">
        <v>752</v>
      </c>
      <c r="C275" s="53"/>
      <c r="D275" s="87">
        <v>0</v>
      </c>
      <c r="E275" s="87">
        <v>0</v>
      </c>
    </row>
    <row r="276" spans="1:5" s="55" customFormat="1" ht="30.75">
      <c r="A276" s="52" t="s">
        <v>753</v>
      </c>
      <c r="B276" s="53" t="s">
        <v>755</v>
      </c>
      <c r="C276" s="53"/>
      <c r="D276" s="87">
        <f>D277</f>
        <v>190</v>
      </c>
      <c r="E276" s="87">
        <f>E277</f>
        <v>200</v>
      </c>
    </row>
    <row r="277" spans="1:5" s="55" customFormat="1" ht="15">
      <c r="A277" s="52" t="s">
        <v>138</v>
      </c>
      <c r="B277" s="53" t="s">
        <v>754</v>
      </c>
      <c r="C277" s="53"/>
      <c r="D277" s="87">
        <f>D278</f>
        <v>190</v>
      </c>
      <c r="E277" s="87">
        <f>E278</f>
        <v>200</v>
      </c>
    </row>
    <row r="278" spans="1:6" s="55" customFormat="1" ht="30.75">
      <c r="A278" s="52" t="s">
        <v>1094</v>
      </c>
      <c r="B278" s="53" t="s">
        <v>754</v>
      </c>
      <c r="C278" s="53" t="s">
        <v>1095</v>
      </c>
      <c r="D278" s="87">
        <v>190</v>
      </c>
      <c r="E278" s="87">
        <v>200</v>
      </c>
      <c r="F278" s="55" t="s">
        <v>579</v>
      </c>
    </row>
    <row r="279" spans="1:7" s="96" customFormat="1" ht="15">
      <c r="A279" s="49" t="s">
        <v>1083</v>
      </c>
      <c r="B279" s="57" t="s">
        <v>926</v>
      </c>
      <c r="C279" s="57"/>
      <c r="D279" s="183">
        <f>D280</f>
        <v>14803</v>
      </c>
      <c r="E279" s="183">
        <f>E280</f>
        <v>30537</v>
      </c>
      <c r="F279" s="99"/>
      <c r="G279" s="100"/>
    </row>
    <row r="280" spans="1:6" s="94" customFormat="1" ht="15">
      <c r="A280" s="101" t="s">
        <v>843</v>
      </c>
      <c r="B280" s="53" t="s">
        <v>926</v>
      </c>
      <c r="C280" s="43">
        <v>999</v>
      </c>
      <c r="D280" s="87">
        <v>14803</v>
      </c>
      <c r="E280" s="87">
        <v>30537</v>
      </c>
      <c r="F280" s="102"/>
    </row>
    <row r="281" spans="1:5" s="55" customFormat="1" ht="15">
      <c r="A281" s="70" t="s">
        <v>619</v>
      </c>
      <c r="B281" s="103"/>
      <c r="C281" s="57"/>
      <c r="D281" s="183">
        <f>D12+D86+D100+D111+D121+D125+D153+D172+D199+D248+D258+D259+D271+D279</f>
        <v>1347486.0999999999</v>
      </c>
      <c r="E281" s="51">
        <f>E12+E86+E100+E111+E121+E125+E153+E172+E199+E248+E258+E259+E271+E279</f>
        <v>1300984.3</v>
      </c>
    </row>
    <row r="282" spans="1:6" s="94" customFormat="1" ht="15">
      <c r="A282" s="86"/>
      <c r="B282" s="86"/>
      <c r="C282" s="86"/>
      <c r="D282" s="86"/>
      <c r="E282" s="86"/>
      <c r="F282" s="86"/>
    </row>
    <row r="283" spans="1:7" s="104" customFormat="1" ht="15">
      <c r="A283" s="240" t="s">
        <v>1285</v>
      </c>
      <c r="B283" s="240"/>
      <c r="C283" s="240"/>
      <c r="D283" s="240"/>
      <c r="E283" s="240"/>
      <c r="F283" s="240"/>
      <c r="G283" s="55"/>
    </row>
    <row r="287" ht="15">
      <c r="A287" s="326"/>
    </row>
  </sheetData>
  <sheetProtection/>
  <mergeCells count="9">
    <mergeCell ref="A5:F5"/>
    <mergeCell ref="A283:F283"/>
    <mergeCell ref="A8:F8"/>
    <mergeCell ref="A9:F9"/>
    <mergeCell ref="B6:E6"/>
    <mergeCell ref="A1:F1"/>
    <mergeCell ref="A2:F2"/>
    <mergeCell ref="A3:F3"/>
    <mergeCell ref="A4:F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2016-12-29T10:53:56Z</cp:lastPrinted>
  <dcterms:created xsi:type="dcterms:W3CDTF">2003-10-27T11:59:24Z</dcterms:created>
  <dcterms:modified xsi:type="dcterms:W3CDTF">2016-12-29T10:54:27Z</dcterms:modified>
  <cp:category/>
  <cp:version/>
  <cp:contentType/>
  <cp:contentStatus/>
</cp:coreProperties>
</file>